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40" windowHeight="762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24519"/>
</workbook>
</file>

<file path=xl/calcChain.xml><?xml version="1.0" encoding="utf-8"?>
<calcChain xmlns="http://schemas.openxmlformats.org/spreadsheetml/2006/main">
  <c r="D344" i="4"/>
  <c r="D343"/>
  <c r="D355"/>
  <c r="D354"/>
  <c r="D92" l="1"/>
  <c r="D94" s="1"/>
  <c r="B84"/>
  <c r="F93"/>
  <c r="E93"/>
  <c r="F91"/>
  <c r="E91"/>
  <c r="F90"/>
  <c r="E90"/>
  <c r="F89"/>
  <c r="E89"/>
  <c r="F88"/>
  <c r="E88"/>
  <c r="F87"/>
  <c r="D87"/>
  <c r="N15" i="2"/>
  <c r="P15"/>
  <c r="F92" i="4" l="1"/>
  <c r="E87"/>
  <c r="E92"/>
  <c r="E94" l="1"/>
  <c r="F94"/>
  <c r="D86"/>
  <c r="E86" l="1"/>
  <c r="F86"/>
  <c r="M23" i="2" l="1"/>
  <c r="D332" i="4"/>
  <c r="D10"/>
  <c r="D334"/>
  <c r="E334" s="1"/>
  <c r="D323"/>
  <c r="F323" s="1"/>
  <c r="D312"/>
  <c r="E312" s="1"/>
  <c r="D331"/>
  <c r="F331" s="1"/>
  <c r="E332"/>
  <c r="D333"/>
  <c r="E333" s="1"/>
  <c r="D330"/>
  <c r="F330" s="1"/>
  <c r="D320"/>
  <c r="E320" s="1"/>
  <c r="D321"/>
  <c r="E321" s="1"/>
  <c r="D322"/>
  <c r="F322" s="1"/>
  <c r="D319"/>
  <c r="F319" s="1"/>
  <c r="D309"/>
  <c r="F309" s="1"/>
  <c r="D310"/>
  <c r="E310" s="1"/>
  <c r="D311"/>
  <c r="E311" s="1"/>
  <c r="D308"/>
  <c r="F308" s="1"/>
  <c r="F335"/>
  <c r="E335"/>
  <c r="F333"/>
  <c r="F332"/>
  <c r="E331"/>
  <c r="E330"/>
  <c r="F324"/>
  <c r="E324"/>
  <c r="F320"/>
  <c r="E319"/>
  <c r="F313"/>
  <c r="E313"/>
  <c r="E309"/>
  <c r="E308"/>
  <c r="D125"/>
  <c r="F125" s="1"/>
  <c r="F126"/>
  <c r="E126"/>
  <c r="F124"/>
  <c r="E124"/>
  <c r="F123"/>
  <c r="E123"/>
  <c r="F122"/>
  <c r="E122"/>
  <c r="F121"/>
  <c r="E121"/>
  <c r="E120" s="1"/>
  <c r="F120"/>
  <c r="D120"/>
  <c r="D114"/>
  <c r="F114" s="1"/>
  <c r="F115"/>
  <c r="E115"/>
  <c r="F113"/>
  <c r="E113"/>
  <c r="F112"/>
  <c r="E112"/>
  <c r="F111"/>
  <c r="E111"/>
  <c r="F110"/>
  <c r="E110"/>
  <c r="F109"/>
  <c r="E109"/>
  <c r="D109"/>
  <c r="D103"/>
  <c r="F103" s="1"/>
  <c r="F104"/>
  <c r="E104"/>
  <c r="F102"/>
  <c r="E102"/>
  <c r="F101"/>
  <c r="E101"/>
  <c r="F100"/>
  <c r="E100"/>
  <c r="F99"/>
  <c r="E99"/>
  <c r="D98"/>
  <c r="E98" l="1"/>
  <c r="D307"/>
  <c r="D306" s="1"/>
  <c r="E306" s="1"/>
  <c r="D329"/>
  <c r="D328" s="1"/>
  <c r="E322"/>
  <c r="E318" s="1"/>
  <c r="F321"/>
  <c r="F311"/>
  <c r="F310"/>
  <c r="D318"/>
  <c r="F318"/>
  <c r="E323"/>
  <c r="F312"/>
  <c r="F334"/>
  <c r="F329"/>
  <c r="E314"/>
  <c r="E325"/>
  <c r="E336"/>
  <c r="E307"/>
  <c r="E329"/>
  <c r="F314"/>
  <c r="F336"/>
  <c r="E125"/>
  <c r="D127"/>
  <c r="E114"/>
  <c r="D116"/>
  <c r="F98"/>
  <c r="E103"/>
  <c r="D105"/>
  <c r="M36" i="2"/>
  <c r="O36" s="1"/>
  <c r="M35"/>
  <c r="O35" s="1"/>
  <c r="M34"/>
  <c r="O34" s="1"/>
  <c r="N36"/>
  <c r="P36" s="1"/>
  <c r="N35"/>
  <c r="P35" s="1"/>
  <c r="N34"/>
  <c r="P34" s="1"/>
  <c r="N18"/>
  <c r="P18" s="1"/>
  <c r="N17"/>
  <c r="P17" s="1"/>
  <c r="N16"/>
  <c r="P16" s="1"/>
  <c r="F307" i="4" l="1"/>
  <c r="E328"/>
  <c r="F328"/>
  <c r="F306"/>
  <c r="F325"/>
  <c r="D317"/>
  <c r="E127"/>
  <c r="D119"/>
  <c r="H119" s="1"/>
  <c r="F127"/>
  <c r="D108"/>
  <c r="H108" s="1"/>
  <c r="F116"/>
  <c r="E116"/>
  <c r="E105"/>
  <c r="F105"/>
  <c r="D97"/>
  <c r="H97" s="1"/>
  <c r="E317" l="1"/>
  <c r="F317"/>
  <c r="F119"/>
  <c r="E119"/>
  <c r="F108"/>
  <c r="E108"/>
  <c r="E97"/>
  <c r="F97"/>
  <c r="D364" l="1"/>
  <c r="E364" s="1"/>
  <c r="D365"/>
  <c r="E365" s="1"/>
  <c r="D366"/>
  <c r="E366" s="1"/>
  <c r="D363"/>
  <c r="F363" s="1"/>
  <c r="D353"/>
  <c r="F353" s="1"/>
  <c r="F354"/>
  <c r="E355"/>
  <c r="D352"/>
  <c r="E352" s="1"/>
  <c r="D342"/>
  <c r="D341"/>
  <c r="D368"/>
  <c r="F368" s="1"/>
  <c r="D367"/>
  <c r="D369" s="1"/>
  <c r="B359"/>
  <c r="D356"/>
  <c r="E356" s="1"/>
  <c r="B348"/>
  <c r="D345"/>
  <c r="B337"/>
  <c r="D301"/>
  <c r="B293"/>
  <c r="D221"/>
  <c r="D222"/>
  <c r="D223"/>
  <c r="D220"/>
  <c r="F220" s="1"/>
  <c r="D224"/>
  <c r="F224" s="1"/>
  <c r="B216"/>
  <c r="B227"/>
  <c r="M26" i="2"/>
  <c r="O26" s="1"/>
  <c r="D213" i="4"/>
  <c r="F213" s="1"/>
  <c r="B205"/>
  <c r="D210"/>
  <c r="E210" s="1"/>
  <c r="D211"/>
  <c r="F211" s="1"/>
  <c r="D212"/>
  <c r="E212" s="1"/>
  <c r="D209"/>
  <c r="E209" s="1"/>
  <c r="D199"/>
  <c r="D200"/>
  <c r="D201"/>
  <c r="D198"/>
  <c r="D188"/>
  <c r="D189"/>
  <c r="D190"/>
  <c r="D187"/>
  <c r="D177"/>
  <c r="D178"/>
  <c r="D179"/>
  <c r="D176"/>
  <c r="D166"/>
  <c r="D167"/>
  <c r="D168"/>
  <c r="D165"/>
  <c r="D155"/>
  <c r="D156"/>
  <c r="D157"/>
  <c r="D154"/>
  <c r="D144"/>
  <c r="F144" s="1"/>
  <c r="D145"/>
  <c r="F145" s="1"/>
  <c r="D146"/>
  <c r="D143"/>
  <c r="E143" s="1"/>
  <c r="D147"/>
  <c r="F147" s="1"/>
  <c r="B139"/>
  <c r="D136"/>
  <c r="D232"/>
  <c r="D233"/>
  <c r="D234"/>
  <c r="D231"/>
  <c r="P38" i="2"/>
  <c r="N38"/>
  <c r="O39"/>
  <c r="M39"/>
  <c r="P40"/>
  <c r="N40"/>
  <c r="F355" i="4" l="1"/>
  <c r="E353"/>
  <c r="F364"/>
  <c r="F352"/>
  <c r="E354"/>
  <c r="E363"/>
  <c r="E362" s="1"/>
  <c r="F143"/>
  <c r="E211"/>
  <c r="E208" s="1"/>
  <c r="E213"/>
  <c r="E145"/>
  <c r="E144"/>
  <c r="E147"/>
  <c r="F209"/>
  <c r="F366"/>
  <c r="E368"/>
  <c r="D362"/>
  <c r="D361" s="1"/>
  <c r="F361" s="1"/>
  <c r="F356"/>
  <c r="F365"/>
  <c r="E223"/>
  <c r="D351"/>
  <c r="D350" s="1"/>
  <c r="F367"/>
  <c r="F369" s="1"/>
  <c r="E367"/>
  <c r="E369" s="1"/>
  <c r="E221"/>
  <c r="D142"/>
  <c r="D141" s="1"/>
  <c r="E146"/>
  <c r="E220"/>
  <c r="E224"/>
  <c r="F221"/>
  <c r="F223"/>
  <c r="D208"/>
  <c r="D207" s="1"/>
  <c r="F207" s="1"/>
  <c r="F210"/>
  <c r="F212"/>
  <c r="F146"/>
  <c r="F351" l="1"/>
  <c r="E351"/>
  <c r="E142"/>
  <c r="F142"/>
  <c r="F362"/>
  <c r="E361"/>
  <c r="E350"/>
  <c r="F350"/>
  <c r="E141"/>
  <c r="F141"/>
  <c r="F222"/>
  <c r="F219" s="1"/>
  <c r="E222"/>
  <c r="E219" s="1"/>
  <c r="D219"/>
  <c r="D218" s="1"/>
  <c r="F208"/>
  <c r="E207"/>
  <c r="E218" l="1"/>
  <c r="F218"/>
  <c r="O19" i="2" l="1"/>
  <c r="M19"/>
  <c r="D131" i="4" l="1"/>
  <c r="B128"/>
  <c r="D81"/>
  <c r="D83" s="1"/>
  <c r="B73"/>
  <c r="D70"/>
  <c r="D72" s="1"/>
  <c r="B62"/>
  <c r="D59"/>
  <c r="D61" s="1"/>
  <c r="B51"/>
  <c r="D48"/>
  <c r="D50" s="1"/>
  <c r="B40"/>
  <c r="D37"/>
  <c r="D39" s="1"/>
  <c r="B29"/>
  <c r="P8" i="2"/>
  <c r="N8"/>
  <c r="D26" i="4"/>
  <c r="D28" s="1"/>
  <c r="B18"/>
  <c r="D15"/>
  <c r="D17" s="1"/>
  <c r="B7"/>
  <c r="M37" i="2"/>
  <c r="O37" s="1"/>
  <c r="D130" i="4" l="1"/>
  <c r="M27" i="2"/>
  <c r="O27" s="1"/>
  <c r="E130" i="4" l="1"/>
  <c r="F130"/>
  <c r="R82" i="3"/>
  <c r="M20" i="2" l="1"/>
  <c r="O20" s="1"/>
  <c r="M24" l="1"/>
  <c r="F344" i="4"/>
  <c r="E344"/>
  <c r="F343"/>
  <c r="E343"/>
  <c r="F342"/>
  <c r="E342"/>
  <c r="F341"/>
  <c r="E341"/>
  <c r="D340"/>
  <c r="F346"/>
  <c r="E346"/>
  <c r="F82"/>
  <c r="E82"/>
  <c r="F71"/>
  <c r="E71"/>
  <c r="F60"/>
  <c r="E60"/>
  <c r="F49"/>
  <c r="E49"/>
  <c r="F38"/>
  <c r="E38"/>
  <c r="D289"/>
  <c r="D278"/>
  <c r="D267"/>
  <c r="D256"/>
  <c r="D245"/>
  <c r="F340" l="1"/>
  <c r="E340"/>
  <c r="D288"/>
  <c r="D287"/>
  <c r="D277"/>
  <c r="D276"/>
  <c r="D266"/>
  <c r="D265"/>
  <c r="D255"/>
  <c r="D254"/>
  <c r="D244"/>
  <c r="D243"/>
  <c r="D286"/>
  <c r="D264"/>
  <c r="D253"/>
  <c r="D242"/>
  <c r="M21" i="2" l="1"/>
  <c r="O21" s="1"/>
  <c r="M22"/>
  <c r="O22" s="1"/>
  <c r="O23"/>
  <c r="O24"/>
  <c r="M25"/>
  <c r="O25" s="1"/>
  <c r="M28"/>
  <c r="O28" s="1"/>
  <c r="M29"/>
  <c r="O29" s="1"/>
  <c r="M30"/>
  <c r="O30" s="1"/>
  <c r="M31"/>
  <c r="O31" s="1"/>
  <c r="M32"/>
  <c r="O32" s="1"/>
  <c r="M33"/>
  <c r="O33" s="1"/>
  <c r="N10"/>
  <c r="P10" s="1"/>
  <c r="N11"/>
  <c r="P11" s="1"/>
  <c r="N12"/>
  <c r="P12" s="1"/>
  <c r="N13"/>
  <c r="P13" s="1"/>
  <c r="N14"/>
  <c r="P14" s="1"/>
  <c r="N9"/>
  <c r="P9" s="1"/>
  <c r="F80" i="4"/>
  <c r="E80"/>
  <c r="F79"/>
  <c r="E79"/>
  <c r="F78"/>
  <c r="E78"/>
  <c r="F77"/>
  <c r="E77"/>
  <c r="D76"/>
  <c r="E72"/>
  <c r="F72" s="1"/>
  <c r="F69"/>
  <c r="E69"/>
  <c r="F68"/>
  <c r="E68"/>
  <c r="F67"/>
  <c r="E67"/>
  <c r="F58"/>
  <c r="E58"/>
  <c r="F57"/>
  <c r="E57"/>
  <c r="F56"/>
  <c r="E56"/>
  <c r="F55"/>
  <c r="F54" s="1"/>
  <c r="E55"/>
  <c r="D54"/>
  <c r="D290"/>
  <c r="F290" s="1"/>
  <c r="B282"/>
  <c r="F289"/>
  <c r="E289"/>
  <c r="F288"/>
  <c r="E288"/>
  <c r="F287"/>
  <c r="E287"/>
  <c r="F286"/>
  <c r="E286"/>
  <c r="D285"/>
  <c r="D279"/>
  <c r="F279" s="1"/>
  <c r="B271"/>
  <c r="F278"/>
  <c r="E278"/>
  <c r="F277"/>
  <c r="E277"/>
  <c r="F276"/>
  <c r="E276"/>
  <c r="D268"/>
  <c r="E268" s="1"/>
  <c r="B260"/>
  <c r="D257"/>
  <c r="F267"/>
  <c r="E267"/>
  <c r="F266"/>
  <c r="E266"/>
  <c r="F265"/>
  <c r="E265"/>
  <c r="F264"/>
  <c r="E264"/>
  <c r="D263"/>
  <c r="E54" l="1"/>
  <c r="E76"/>
  <c r="E279"/>
  <c r="E263"/>
  <c r="F263"/>
  <c r="F285"/>
  <c r="F83"/>
  <c r="E83"/>
  <c r="D262"/>
  <c r="E262" s="1"/>
  <c r="F268"/>
  <c r="D284"/>
  <c r="E284" s="1"/>
  <c r="E290"/>
  <c r="E285"/>
  <c r="F76"/>
  <c r="D53"/>
  <c r="E59"/>
  <c r="E61" s="1"/>
  <c r="D75"/>
  <c r="H75" s="1"/>
  <c r="F81"/>
  <c r="E81"/>
  <c r="F70"/>
  <c r="E70"/>
  <c r="F59"/>
  <c r="F61" s="1"/>
  <c r="E53" l="1"/>
  <c r="H53"/>
  <c r="F262"/>
  <c r="F53"/>
  <c r="F284"/>
  <c r="E75"/>
  <c r="F75"/>
  <c r="F27" l="1"/>
  <c r="E27"/>
  <c r="E345"/>
  <c r="E347" s="1"/>
  <c r="F300"/>
  <c r="E300"/>
  <c r="F299"/>
  <c r="E299"/>
  <c r="F298"/>
  <c r="E298"/>
  <c r="F297"/>
  <c r="E297"/>
  <c r="D296"/>
  <c r="E370"/>
  <c r="F370"/>
  <c r="E371"/>
  <c r="F371"/>
  <c r="F257"/>
  <c r="B249"/>
  <c r="E257"/>
  <c r="F256"/>
  <c r="E256"/>
  <c r="F255"/>
  <c r="E255"/>
  <c r="F254"/>
  <c r="E254"/>
  <c r="F253"/>
  <c r="E253"/>
  <c r="D252"/>
  <c r="D246"/>
  <c r="E246" s="1"/>
  <c r="B238"/>
  <c r="F245"/>
  <c r="E245"/>
  <c r="F244"/>
  <c r="E244"/>
  <c r="F243"/>
  <c r="E243"/>
  <c r="F242"/>
  <c r="E242"/>
  <c r="D241"/>
  <c r="D235"/>
  <c r="E235" s="1"/>
  <c r="F234"/>
  <c r="E234"/>
  <c r="F233"/>
  <c r="E233"/>
  <c r="F232"/>
  <c r="E232"/>
  <c r="F231"/>
  <c r="E231"/>
  <c r="D230"/>
  <c r="D202"/>
  <c r="E202" s="1"/>
  <c r="B194"/>
  <c r="F201"/>
  <c r="E201"/>
  <c r="F200"/>
  <c r="E200"/>
  <c r="F199"/>
  <c r="E199"/>
  <c r="F198"/>
  <c r="E198"/>
  <c r="D197"/>
  <c r="D191"/>
  <c r="E191" s="1"/>
  <c r="F191" s="1"/>
  <c r="B183"/>
  <c r="F190"/>
  <c r="E190"/>
  <c r="F189"/>
  <c r="E189"/>
  <c r="F188"/>
  <c r="E188"/>
  <c r="F187"/>
  <c r="E187"/>
  <c r="D186"/>
  <c r="D180"/>
  <c r="B172"/>
  <c r="F179"/>
  <c r="E179"/>
  <c r="F178"/>
  <c r="E178"/>
  <c r="F177"/>
  <c r="E177"/>
  <c r="F176"/>
  <c r="E176"/>
  <c r="D175"/>
  <c r="D169"/>
  <c r="B161"/>
  <c r="D158"/>
  <c r="E158" s="1"/>
  <c r="B150"/>
  <c r="F28"/>
  <c r="D164"/>
  <c r="F166"/>
  <c r="F167"/>
  <c r="F168"/>
  <c r="F165"/>
  <c r="E166"/>
  <c r="E167"/>
  <c r="E168"/>
  <c r="E165"/>
  <c r="D153"/>
  <c r="F155"/>
  <c r="F156"/>
  <c r="F157"/>
  <c r="F154"/>
  <c r="E155"/>
  <c r="E156"/>
  <c r="E157"/>
  <c r="E154"/>
  <c r="F133"/>
  <c r="F134"/>
  <c r="F135"/>
  <c r="F132"/>
  <c r="E133"/>
  <c r="E134"/>
  <c r="E135"/>
  <c r="E132"/>
  <c r="D43"/>
  <c r="F45"/>
  <c r="F46"/>
  <c r="F47"/>
  <c r="F44"/>
  <c r="E45"/>
  <c r="E46"/>
  <c r="E47"/>
  <c r="E44"/>
  <c r="D32"/>
  <c r="F34"/>
  <c r="F35"/>
  <c r="F36"/>
  <c r="F33"/>
  <c r="E34"/>
  <c r="E35"/>
  <c r="E36"/>
  <c r="E33"/>
  <c r="D21"/>
  <c r="E230" l="1"/>
  <c r="F252"/>
  <c r="E131"/>
  <c r="F131"/>
  <c r="F296"/>
  <c r="D347"/>
  <c r="E252"/>
  <c r="E37"/>
  <c r="E39" s="1"/>
  <c r="D31"/>
  <c r="E48"/>
  <c r="E50" s="1"/>
  <c r="D42"/>
  <c r="E241"/>
  <c r="E136"/>
  <c r="F186"/>
  <c r="F185" s="1"/>
  <c r="E296"/>
  <c r="F197"/>
  <c r="F241"/>
  <c r="E197"/>
  <c r="E186"/>
  <c r="E185" s="1"/>
  <c r="F230"/>
  <c r="E175"/>
  <c r="E174" s="1"/>
  <c r="D295"/>
  <c r="F175"/>
  <c r="F174" s="1"/>
  <c r="F32"/>
  <c r="D185"/>
  <c r="D240"/>
  <c r="F240" s="1"/>
  <c r="F153"/>
  <c r="E32"/>
  <c r="E43"/>
  <c r="F43"/>
  <c r="E153"/>
  <c r="E164"/>
  <c r="F164"/>
  <c r="D229"/>
  <c r="D163"/>
  <c r="E163" s="1"/>
  <c r="F345"/>
  <c r="F347" s="1"/>
  <c r="D251"/>
  <c r="F246"/>
  <c r="F235"/>
  <c r="D196"/>
  <c r="F202"/>
  <c r="D174"/>
  <c r="F48"/>
  <c r="F50" s="1"/>
  <c r="F136"/>
  <c r="F169"/>
  <c r="D20"/>
  <c r="H20" s="1"/>
  <c r="E28"/>
  <c r="F158"/>
  <c r="F37"/>
  <c r="F39" s="1"/>
  <c r="D152"/>
  <c r="E169"/>
  <c r="F23"/>
  <c r="F24"/>
  <c r="F25"/>
  <c r="F26"/>
  <c r="F22"/>
  <c r="E23"/>
  <c r="E24"/>
  <c r="E25"/>
  <c r="E26"/>
  <c r="E22"/>
  <c r="E16"/>
  <c r="F16" s="1"/>
  <c r="D9"/>
  <c r="F11"/>
  <c r="E11"/>
  <c r="F13"/>
  <c r="F14"/>
  <c r="F12"/>
  <c r="E13"/>
  <c r="E14"/>
  <c r="E12"/>
  <c r="H130" l="1"/>
  <c r="E42"/>
  <c r="H42"/>
  <c r="H31"/>
  <c r="H9"/>
  <c r="D339"/>
  <c r="E31"/>
  <c r="E251"/>
  <c r="E196"/>
  <c r="E229"/>
  <c r="F229"/>
  <c r="E20"/>
  <c r="E152"/>
  <c r="E240"/>
  <c r="E10"/>
  <c r="F10"/>
  <c r="E21"/>
  <c r="F163"/>
  <c r="F21"/>
  <c r="F251"/>
  <c r="F42"/>
  <c r="F196"/>
  <c r="F20"/>
  <c r="F31"/>
  <c r="F152"/>
  <c r="E15"/>
  <c r="F17"/>
  <c r="E17"/>
  <c r="F15"/>
  <c r="F339" l="1"/>
  <c r="E339"/>
  <c r="F9"/>
  <c r="E9"/>
  <c r="E66" l="1"/>
  <c r="E65" s="1"/>
  <c r="F66"/>
  <c r="F65" s="1"/>
  <c r="D65"/>
  <c r="D64" s="1"/>
  <c r="D275"/>
  <c r="F275" s="1"/>
  <c r="F274" s="1"/>
  <c r="D6" l="1"/>
  <c r="D274"/>
  <c r="D273" s="1"/>
  <c r="E273" s="1"/>
  <c r="F64"/>
  <c r="E64"/>
  <c r="E6" s="1"/>
  <c r="E275"/>
  <c r="E274" s="1"/>
  <c r="H64" l="1"/>
  <c r="D372"/>
  <c r="F273"/>
  <c r="F6" s="1"/>
  <c r="E372"/>
  <c r="D376" l="1"/>
  <c r="F372"/>
</calcChain>
</file>

<file path=xl/sharedStrings.xml><?xml version="1.0" encoding="utf-8"?>
<sst xmlns="http://schemas.openxmlformats.org/spreadsheetml/2006/main" count="3802" uniqueCount="623">
  <si>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</si>
  <si>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</si>
  <si>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</si>
  <si>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</si>
  <si>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</si>
  <si>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</si>
  <si>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</si>
  <si>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</si>
  <si>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</si>
  <si>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</si>
  <si>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гл.бухгалтер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</si>
  <si>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</si>
  <si>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</si>
  <si>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</si>
  <si>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</si>
  <si>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</si>
  <si>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</si>
  <si>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</si>
  <si>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</si>
  <si>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</si>
  <si>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</si>
  <si>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</si>
  <si>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</si>
  <si>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</si>
  <si>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</si>
  <si>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</si>
  <si>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</si>
  <si>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</si>
  <si>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</si>
  <si>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</si>
  <si>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</si>
  <si>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</si>
  <si>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</si>
  <si>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</si>
  <si>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</si>
  <si>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</si>
  <si>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</si>
  <si>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</si>
  <si>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</si>
  <si>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</si>
  <si>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</si>
  <si>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</si>
  <si>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</si>
  <si>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</si>
  <si>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</si>
  <si>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</si>
  <si>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</si>
  <si>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</si>
  <si>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</si>
  <si>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</si>
  <si>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</si>
  <si>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</si>
  <si>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</si>
  <si>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</si>
  <si>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</si>
  <si>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</si>
  <si>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</si>
  <si>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</si>
  <si>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Предоставление социального обслуживания в форме на дому</t>
  </si>
  <si>
    <t>Предоставление социально-бытовых услуг</t>
  </si>
  <si>
    <t>Предоставление социально-медицинских услуг</t>
  </si>
  <si>
    <t>Предоставление социально-психологических услуг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</si>
  <si>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</si>
  <si>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</si>
  <si>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</si>
  <si>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</si>
  <si>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</si>
  <si>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</si>
  <si>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</si>
  <si>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</si>
  <si>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</si>
  <si>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</si>
  <si>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</si>
  <si>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</si>
  <si>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</si>
  <si>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</si>
  <si>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</si>
  <si>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</si>
  <si>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</si>
  <si>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</si>
  <si>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</si>
  <si>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</si>
  <si>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</si>
  <si>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</si>
  <si>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</si>
  <si>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</si>
  <si>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</si>
  <si>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</si>
  <si>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</si>
  <si>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</si>
  <si>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</si>
  <si>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</si>
  <si>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</si>
  <si>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</si>
  <si>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</si>
  <si>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</si>
  <si>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</si>
  <si>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</si>
  <si>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</si>
  <si>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</si>
  <si>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</si>
  <si>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</si>
  <si>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</si>
  <si>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</si>
  <si>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</si>
  <si>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</si>
  <si>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</si>
  <si>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</si>
  <si>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</si>
  <si>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</si>
  <si>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</si>
  <si>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</si>
  <si>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</si>
  <si>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</si>
  <si>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</si>
  <si>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</si>
  <si>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</si>
  <si>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</si>
  <si>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</si>
  <si>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</si>
  <si>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</si>
  <si>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</si>
  <si>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</si>
  <si>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</si>
  <si>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</si>
  <si>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</si>
  <si>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</si>
  <si>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</si>
  <si>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</si>
  <si>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</si>
  <si>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</si>
  <si>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</si>
  <si>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</si>
  <si>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</si>
  <si>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</si>
  <si>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</si>
  <si>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</si>
  <si>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</si>
  <si>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</si>
  <si>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</si>
  <si>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</si>
  <si>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</si>
  <si>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</si>
  <si>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</si>
  <si>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</si>
  <si>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</si>
  <si>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</si>
  <si>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</si>
  <si>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</si>
  <si>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</si>
  <si>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</si>
  <si>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</si>
  <si>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</si>
  <si>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</si>
  <si>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</si>
  <si>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</si>
  <si>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</si>
  <si>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</si>
  <si>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</si>
  <si>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</si>
  <si>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</si>
  <si>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</si>
  <si>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</si>
  <si>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</si>
  <si>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</si>
  <si>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</si>
  <si>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</si>
  <si>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</si>
  <si>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</si>
  <si>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</si>
  <si>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</si>
  <si>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</si>
  <si>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</si>
  <si>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</si>
  <si>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</si>
  <si>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</si>
  <si>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</si>
  <si>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</si>
  <si>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</si>
  <si>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</si>
  <si>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</si>
  <si>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</si>
  <si>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</si>
  <si>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</si>
  <si>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</si>
  <si>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</si>
  <si>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</si>
  <si>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</si>
  <si>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</si>
  <si>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</si>
  <si>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</si>
  <si>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</si>
  <si>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</si>
  <si>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</si>
  <si>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</si>
  <si>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</si>
  <si>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</si>
  <si>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</si>
  <si>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</si>
  <si>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</si>
  <si>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</si>
  <si>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</si>
  <si>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</si>
  <si>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</si>
  <si>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</si>
  <si>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</si>
  <si>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</si>
  <si>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</si>
  <si>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</si>
  <si>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</si>
  <si>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</si>
  <si>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</si>
  <si>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</si>
  <si>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</si>
  <si>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</si>
  <si>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</si>
  <si>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</si>
  <si>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</si>
  <si>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</si>
  <si>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</si>
  <si>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</si>
  <si>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</si>
  <si>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</si>
  <si>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</si>
  <si>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</si>
  <si>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</si>
  <si>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</si>
  <si>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</si>
  <si>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</si>
  <si>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</si>
  <si>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</si>
  <si>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</si>
  <si>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</si>
  <si>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</si>
  <si>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</si>
  <si>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</si>
  <si>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</si>
  <si>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</si>
  <si>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</si>
  <si>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</si>
  <si>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</si>
  <si>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</si>
  <si>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</si>
  <si>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</si>
  <si>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</si>
  <si>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</si>
  <si>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</si>
  <si>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</si>
  <si>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</si>
  <si>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</si>
  <si>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</si>
  <si>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</si>
  <si>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</si>
  <si>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</si>
  <si>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</si>
  <si>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</si>
  <si>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</si>
  <si>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</si>
  <si>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</si>
  <si>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</si>
  <si>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</si>
  <si>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</si>
  <si>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</si>
  <si>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</si>
  <si>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</si>
  <si>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</si>
  <si>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</si>
  <si>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</si>
  <si>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</si>
  <si>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</si>
  <si>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</si>
  <si>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</si>
  <si>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</si>
  <si>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</si>
  <si>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</si>
  <si>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</si>
  <si>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</si>
  <si>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</si>
  <si>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</si>
  <si>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</si>
  <si>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</si>
  <si>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</si>
  <si>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</si>
  <si>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</si>
  <si>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</si>
  <si>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</si>
  <si>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</si>
  <si>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</si>
  <si>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</si>
  <si>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</si>
  <si>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</si>
  <si>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11.3 = 11.3.1 x 11.3.2 - 11.3.4 x 11.3.3</t>
  </si>
  <si>
    <t>11.3.1 = 11.3.1.1 x 11.3.1.2 x 11.3.1.3 x 11.3.1.4</t>
  </si>
  <si>
    <t>Предоставление социально-правовых услуг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</si>
  <si>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</si>
  <si>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</si>
  <si>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</si>
  <si>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</si>
  <si>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</si>
  <si>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</si>
  <si>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</si>
  <si>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</si>
  <si>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</si>
  <si>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</si>
  <si>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</si>
  <si>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</si>
  <si>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</si>
  <si>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</si>
  <si>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</si>
  <si>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</si>
  <si>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</si>
  <si>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</si>
  <si>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</si>
  <si>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</si>
  <si>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</si>
  <si>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</si>
  <si>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</si>
  <si>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</si>
  <si>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</si>
  <si>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</si>
  <si>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</si>
  <si>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</si>
  <si>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</si>
  <si>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</si>
  <si>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</si>
  <si>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</si>
  <si>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</si>
  <si>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</si>
  <si>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</si>
  <si>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</si>
  <si>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</si>
  <si>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</si>
  <si>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</si>
  <si>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</si>
  <si>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</si>
  <si>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</si>
  <si>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</si>
  <si>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</si>
  <si>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</si>
  <si>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</si>
  <si>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</si>
  <si>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</si>
  <si>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</si>
  <si>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</si>
  <si>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</si>
  <si>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</si>
  <si>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</si>
  <si>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</si>
  <si>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</si>
  <si>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</si>
  <si>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</si>
  <si>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</si>
  <si>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</si>
  <si>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</si>
  <si>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</si>
  <si>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</si>
  <si>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</si>
  <si>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</si>
  <si>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</si>
  <si>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</si>
  <si>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</si>
  <si>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</si>
  <si>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</si>
  <si>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</si>
  <si>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</si>
  <si>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</si>
  <si>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</si>
  <si>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</si>
  <si>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</si>
  <si>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</si>
  <si>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</si>
  <si>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</si>
  <si>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</si>
  <si>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</si>
  <si>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</si>
  <si>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</si>
  <si>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</si>
  <si>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</si>
  <si>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</si>
  <si>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</si>
  <si>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</si>
  <si>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</si>
  <si>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</si>
  <si>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</si>
  <si>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</si>
  <si>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</si>
  <si>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</si>
  <si>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</si>
  <si>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</si>
  <si>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</si>
  <si>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</si>
  <si>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</si>
  <si>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</si>
  <si>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</si>
  <si>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</si>
  <si>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</si>
  <si>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</si>
  <si>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</si>
  <si>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</si>
  <si>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</si>
  <si>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</si>
  <si>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</si>
  <si>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</si>
  <si>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</si>
  <si>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</si>
  <si>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</si>
  <si>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</si>
  <si>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</si>
  <si>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</si>
  <si>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</si>
  <si>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</si>
  <si>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</si>
  <si>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</si>
  <si>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</si>
  <si>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</si>
  <si>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</si>
  <si>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</si>
  <si>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</si>
  <si>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</si>
  <si>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</si>
  <si>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</si>
  <si>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</si>
  <si>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</si>
  <si>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</si>
  <si>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</si>
  <si>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</si>
  <si>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</si>
  <si>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</si>
  <si>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</si>
  <si>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</si>
  <si>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</si>
  <si>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</si>
  <si>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</si>
  <si>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</si>
  <si>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</si>
  <si>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</si>
  <si>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</si>
  <si>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870000О.99.0.АЭ20АА01000</t>
  </si>
  <si>
    <t>880000О.99.0.АЭ22АА10000</t>
  </si>
  <si>
    <t>880000О.99.0.АЭ22АА19000</t>
  </si>
  <si>
    <t>880000О.99.0.АЭ22АА28000</t>
  </si>
  <si>
    <t>880000О.99.0.АЭ22АА37000</t>
  </si>
  <si>
    <t>880000О.99.0.АЭ22АА55000</t>
  </si>
  <si>
    <t>880000О.99.0.АЭ22АА64000</t>
  </si>
  <si>
    <t>870000О.99.0.АЭ25АА73000</t>
  </si>
  <si>
    <t>870000О.99.0.АЭ25АА80000</t>
  </si>
  <si>
    <t>870000О.99.0.АЭ25АА79000</t>
  </si>
  <si>
    <t>870000О.99.0.АЭ25АА78000</t>
  </si>
  <si>
    <t>870000О.99.0.АЭ25АА77000</t>
  </si>
  <si>
    <t>870000О.99.0.АЭ25АА76000</t>
  </si>
  <si>
    <t>880000О.99.0.АЭ26АА10000</t>
  </si>
  <si>
    <t>880000О.99.0.АЭ26АА19000</t>
  </si>
  <si>
    <t>880000О.99.0.АЭ26АА28000</t>
  </si>
  <si>
    <t>880000О.99.0.АЭ26АА37000</t>
  </si>
  <si>
    <t>880000О.99.0.АЭ26АА55000</t>
  </si>
  <si>
    <t>880000О.99.0.АЭ26АА64000</t>
  </si>
  <si>
    <t>870000О.99.0.АЭ25АА75000</t>
  </si>
  <si>
    <t>22879000Р69100410001002</t>
  </si>
  <si>
    <t>22889000Р69101010001002</t>
  </si>
  <si>
    <t>22879000Р69100310000001</t>
  </si>
  <si>
    <t>22889000Р69100310002002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</si>
  <si>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ухудшают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</si>
  <si>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870000О.99.0.АЭ20АА01001</t>
  </si>
  <si>
    <t>880000О.99.0.АЭ22АА10001</t>
  </si>
  <si>
    <t>870000О.99.0.АЭ25АА72000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</si>
  <si>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</si>
  <si>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870000О.99.0.АЭ25АА74000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</si>
  <si>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</si>
  <si>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</si>
  <si>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</si>
  <si>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</si>
  <si>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</si>
  <si>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</si>
  <si>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</si>
  <si>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</si>
  <si>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</si>
  <si>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</si>
  <si>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</si>
  <si>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</si>
  <si>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23.3 = 23.3.1 x 23.3.2 - 23.3.4 x 23.3.3</t>
  </si>
  <si>
    <t>23.3.1 = 23.3.1.1 x 23.3.1.2 x 23.3.1.3 x 23.3.1.4</t>
  </si>
  <si>
    <t>24.3 = 24.3.1 x 24.3.2 - 24.3.4 x 24.3.3</t>
  </si>
  <si>
    <t>24.3.1 = 24.3.1.1 x 24.3.1.2 x 24.3.1.3 x 24.3.1.4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</si>
  <si>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</si>
  <si>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</si>
  <si>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</si>
  <si>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</si>
  <si>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</si>
  <si>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</si>
  <si>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</si>
  <si>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</si>
  <si>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</si>
  <si>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</si>
  <si>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</si>
  <si>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25.1.</t>
  </si>
  <si>
    <t>25.2.</t>
  </si>
  <si>
    <t>25.3.</t>
  </si>
  <si>
    <t>25.3.1.</t>
  </si>
  <si>
    <t>25.3.1.1.</t>
  </si>
  <si>
    <t>25.3.1.2.</t>
  </si>
  <si>
    <t>25.3.1.3.</t>
  </si>
  <si>
    <t>25.3.1.4</t>
  </si>
  <si>
    <t>25.3.2.</t>
  </si>
  <si>
    <t>25.3.3.</t>
  </si>
  <si>
    <t>25.3.4.</t>
  </si>
  <si>
    <t>26.1.</t>
  </si>
  <si>
    <t>26.2.</t>
  </si>
  <si>
    <t>26.3.</t>
  </si>
  <si>
    <t>26.3.1.</t>
  </si>
  <si>
    <t>26.3.1.1.</t>
  </si>
  <si>
    <t>26.3.1.2.</t>
  </si>
  <si>
    <t>26.3.1.3.</t>
  </si>
  <si>
    <t>26.3.1.4</t>
  </si>
  <si>
    <t>26.3.2.</t>
  </si>
  <si>
    <t>26.3.3.</t>
  </si>
  <si>
    <t>26.3.4.</t>
  </si>
  <si>
    <t>26.3 = 26.3.1 x 26.3.2 - 26.3.4 x 26.3.3</t>
  </si>
  <si>
    <t>26.3.1 = 26.3.1.1 x 26.3.1.2 x 26.3.1.3 x 26.3.1.4</t>
  </si>
  <si>
    <t>25.3 = 25.3.1 x 25.3.2 - 25.3.4 x 25.3.3</t>
  </si>
  <si>
    <t>2023 год (очередной финансовый год)</t>
  </si>
  <si>
    <t>2024 год 
(1-й год планового периода)</t>
  </si>
  <si>
    <t>2025 год 
(2-й год планового периода)</t>
  </si>
  <si>
    <t>2023 год 
(очередной финансовый год)</t>
  </si>
  <si>
    <t>2025 год
 (2-й год планового периода)</t>
  </si>
  <si>
    <t>880000О.99.0.АЭ13АБ10001</t>
  </si>
  <si>
    <t>880000О.99.0.АЭ13АБ19001</t>
  </si>
  <si>
    <t>880000О.99.0.АЭ13АБ46001</t>
  </si>
  <si>
    <t>870000О.99.0.АЭ17АА29002</t>
  </si>
  <si>
    <t>870000О.99.0.АЭ17АА38002</t>
  </si>
  <si>
    <t>870000О.99.0.АЭ17АА65002</t>
  </si>
  <si>
    <t>25.3.1 = 25.3.1.1 x 25.3.1.2 x 25.3.1.3 x 25.3.1.4</t>
  </si>
  <si>
    <t>27.1.</t>
  </si>
  <si>
    <t>27.2.</t>
  </si>
  <si>
    <t>27.3.</t>
  </si>
  <si>
    <t>27.3.1.</t>
  </si>
  <si>
    <t>27.3.1.1.</t>
  </si>
  <si>
    <t>27.3.1.2.</t>
  </si>
  <si>
    <t>27.3.1.3.</t>
  </si>
  <si>
    <t>27.3.1.4</t>
  </si>
  <si>
    <t>27.3.2.</t>
  </si>
  <si>
    <t>27.3.3.</t>
  </si>
  <si>
    <t>27.3.4.</t>
  </si>
  <si>
    <t>27.3.1 = 27.3.1.1 x 27.3.1.2 x 27.3.1.3 x 27.3.1.4</t>
  </si>
  <si>
    <t>27.3 = 27.3.1 x 27.3.2 - 27.3.4 x 27.3.3</t>
  </si>
  <si>
    <t>28.1.</t>
  </si>
  <si>
    <t>28.2.</t>
  </si>
  <si>
    <t>28.3.</t>
  </si>
  <si>
    <t>28.3.1.</t>
  </si>
  <si>
    <t>28.3.1.1.</t>
  </si>
  <si>
    <t>28.3.1.2.</t>
  </si>
  <si>
    <t>28.3.1.3.</t>
  </si>
  <si>
    <t>28.3.1.4</t>
  </si>
  <si>
    <t>28.3.2.</t>
  </si>
  <si>
    <t>28.3.3.</t>
  </si>
  <si>
    <t>28.3.4.</t>
  </si>
  <si>
    <t>28.3 = 28.3.1 x 28.3.2 - 28.3.4 x 28.3.3</t>
  </si>
  <si>
    <t>28.3.1 = 28.3.1.1 x 28.3.1.2 x 28.3.1.3 x 28.3.1.4</t>
  </si>
  <si>
    <t>29.1.</t>
  </si>
  <si>
    <t>29.2.</t>
  </si>
  <si>
    <t>29.3.</t>
  </si>
  <si>
    <t>29.3.1.</t>
  </si>
  <si>
    <t>29.3.1.1.</t>
  </si>
  <si>
    <t>29.3.1.2.</t>
  </si>
  <si>
    <t>29.3.1.3.</t>
  </si>
  <si>
    <t>29.3.1.4</t>
  </si>
  <si>
    <t>29.3.2.</t>
  </si>
  <si>
    <t>29.3.3.</t>
  </si>
  <si>
    <t>29.3.4.</t>
  </si>
  <si>
    <t>29.3 = 29.3.1 x 29.3.2 - 29.3.4 x 29.3.3</t>
  </si>
  <si>
    <t>30.1.</t>
  </si>
  <si>
    <t>30.2.</t>
  </si>
  <si>
    <t>30.3.</t>
  </si>
  <si>
    <t>30.3.1.</t>
  </si>
  <si>
    <t>30.3.1.1.</t>
  </si>
  <si>
    <t>30.3.1.2.</t>
  </si>
  <si>
    <t>30.3.1.3.</t>
  </si>
  <si>
    <t>30.3.1.4</t>
  </si>
  <si>
    <t>30.3.2.</t>
  </si>
  <si>
    <t>30.3.3.</t>
  </si>
  <si>
    <t>30.3.4.</t>
  </si>
  <si>
    <t>30.3 = 30.3.1 x 30.3.2 - 30.3.4 x 30.3.3</t>
  </si>
  <si>
    <t>30.3.1 = 30.3.1.1 x 30.3.1.2 x 30.3.1.3 x 30.3.1.4</t>
  </si>
  <si>
    <t>29.3.1 = 29.3.1.1 x 29.3.1.2 x 29.3.1.3 x 29.3.1.4</t>
  </si>
  <si>
    <t>31.1.</t>
  </si>
  <si>
    <t>31.2.</t>
  </si>
  <si>
    <t>31.3.</t>
  </si>
  <si>
    <t>31.3.1.</t>
  </si>
  <si>
    <t>31.3.1.1.</t>
  </si>
  <si>
    <t>31.3.1.2.</t>
  </si>
  <si>
    <t>31.3.1.3.</t>
  </si>
  <si>
    <t>31.3.1.4</t>
  </si>
  <si>
    <t>31.3.2.</t>
  </si>
  <si>
    <t>31.3.3.</t>
  </si>
  <si>
    <t>31.3.4.</t>
  </si>
  <si>
    <t>32.1.</t>
  </si>
  <si>
    <t>32.2.</t>
  </si>
  <si>
    <t>32.3.</t>
  </si>
  <si>
    <t>32.3.1.</t>
  </si>
  <si>
    <t>32.3.1.1.</t>
  </si>
  <si>
    <t>32.3.1.2.</t>
  </si>
  <si>
    <t>32.3.1.3.</t>
  </si>
  <si>
    <t>32.3.1.4</t>
  </si>
  <si>
    <t>32.3.2.</t>
  </si>
  <si>
    <t>32.3.3.</t>
  </si>
  <si>
    <t>31.3 = 31.3.1 x 31.3.2 - 31.3.4 x 31.3.3</t>
  </si>
  <si>
    <t>32.3 = 32.3.1 x 32.3.2 - 32.3.4 x 32.3.3</t>
  </si>
  <si>
    <t>32.3.1 = 32.3.1.1 x 32.3.1.2 x32.3.1.3 x 32.3.1.4</t>
  </si>
  <si>
    <t>015 Количество нарушений санитарного законодательства в отчетном году, выявленных при проведении проверок (Процент)</t>
  </si>
  <si>
    <t>010 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 (Процент)</t>
  </si>
  <si>
    <t>016 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 (Процент)</t>
  </si>
  <si>
    <t>014 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 (Процент)</t>
  </si>
  <si>
    <t>012 Укомплектование организации специалистами, оказывающими социальные услуги (Процент)</t>
  </si>
  <si>
    <t>011 Удовлетворенность получателей социальных услуг в оказанных социальных услугах (Процент)</t>
  </si>
  <si>
    <t>на 2023 год и плановый период 2024-2025 годов</t>
  </si>
  <si>
    <t>государственное бюджетное учреждение "Комплексный центр социального обслуживания населения" Кашинского городского округа</t>
  </si>
  <si>
    <t>Хлыстова Светлана Александровна</t>
  </si>
  <si>
    <t>Потемкина Ольга Евгеньевна</t>
  </si>
  <si>
    <t>870000О.99.0.АЭ21АА10000</t>
  </si>
  <si>
    <t>Новикова Валентина Ивановна</t>
  </si>
  <si>
    <t>31.3.1 = 31.3.1.1 x 31.3.1.2 x31.3.1.3 x 31.3.1.4</t>
  </si>
  <si>
    <t>32.3.4.</t>
  </si>
  <si>
    <t>«16»   ноября 2023 г.</t>
  </si>
  <si>
    <t xml:space="preserve"> Министр социальной защиты населения Тверской области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</si>
</sst>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2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82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vertical="top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9" fillId="0" borderId="3" xfId="0" applyNumberFormat="1" applyFont="1" applyFill="1" applyBorder="1" applyAlignment="1">
      <alignment horizontal="left"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vertical="top" wrapText="1"/>
    </xf>
    <xf numFmtId="49" fontId="8" fillId="0" borderId="3" xfId="0" applyNumberFormat="1" applyFont="1" applyFill="1" applyBorder="1" applyAlignment="1">
      <alignment horizontal="center"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0" fontId="10" fillId="0" borderId="3" xfId="0" applyNumberFormat="1" applyFont="1" applyFill="1" applyBorder="1" applyAlignment="1">
      <alignment vertical="top" wrapText="1"/>
    </xf>
    <xf numFmtId="166" fontId="7" fillId="0" borderId="6" xfId="0" applyNumberFormat="1" applyFont="1" applyFill="1" applyBorder="1" applyAlignment="1">
      <alignment horizontal="right" vertical="center"/>
    </xf>
    <xf numFmtId="166" fontId="7" fillId="0" borderId="3" xfId="0" applyNumberFormat="1" applyFont="1" applyFill="1" applyBorder="1" applyAlignment="1">
      <alignment horizontal="right" vertical="center"/>
    </xf>
    <xf numFmtId="166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ill="1" applyBorder="1" applyAlignment="1">
      <alignment horizontal="center" vertical="top" wrapText="1"/>
    </xf>
    <xf numFmtId="0" fontId="0" fillId="0" borderId="0" xfId="0" applyNumberFormat="1" applyFill="1" applyAlignment="1">
      <alignment horizontal="left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top" wrapText="1"/>
    </xf>
    <xf numFmtId="49" fontId="4" fillId="0" borderId="6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vertical="top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vertical="top" wrapText="1"/>
    </xf>
    <xf numFmtId="4" fontId="4" fillId="0" borderId="3" xfId="0" applyNumberFormat="1" applyFont="1" applyFill="1" applyBorder="1" applyAlignment="1">
      <alignment vertical="top" wrapText="1"/>
    </xf>
    <xf numFmtId="2" fontId="4" fillId="0" borderId="3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vertical="top" wrapText="1"/>
    </xf>
    <xf numFmtId="2" fontId="4" fillId="0" borderId="4" xfId="0" applyNumberFormat="1" applyFont="1" applyFill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vertical="top" wrapText="1"/>
    </xf>
    <xf numFmtId="164" fontId="8" fillId="0" borderId="0" xfId="0" applyNumberFormat="1" applyFont="1" applyFill="1" applyAlignment="1">
      <alignment horizontal="center" vertical="top" wrapText="1"/>
    </xf>
    <xf numFmtId="0" fontId="8" fillId="0" borderId="0" xfId="0" applyNumberFormat="1" applyFont="1" applyFill="1" applyAlignment="1">
      <alignment horizontal="right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49" fontId="6" fillId="0" borderId="3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Alignment="1">
      <alignment horizontal="right" wrapText="1"/>
    </xf>
    <xf numFmtId="0" fontId="5" fillId="2" borderId="3" xfId="0" applyNumberFormat="1" applyFont="1" applyFill="1" applyBorder="1" applyAlignment="1">
      <alignment vertical="top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vertical="top" wrapText="1"/>
    </xf>
    <xf numFmtId="4" fontId="4" fillId="2" borderId="4" xfId="0" applyNumberFormat="1" applyFont="1" applyFill="1" applyBorder="1" applyAlignment="1">
      <alignment vertical="top" wrapText="1"/>
    </xf>
    <xf numFmtId="2" fontId="4" fillId="2" borderId="4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7" fillId="0" borderId="3" xfId="1" applyFont="1" applyFill="1" applyBorder="1" applyAlignment="1">
      <alignment horizontal="center" vertical="center" textRotation="90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1" xfId="0" applyNumberFormat="1" applyFont="1" applyFill="1" applyBorder="1" applyAlignment="1">
      <alignment horizontal="right" wrapText="1"/>
    </xf>
    <xf numFmtId="0" fontId="8" fillId="0" borderId="2" xfId="0" applyNumberFormat="1" applyFont="1" applyFill="1" applyBorder="1" applyAlignment="1">
      <alignment horizontal="left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8" fillId="0" borderId="0" xfId="0" applyNumberFormat="1" applyFont="1" applyFill="1" applyAlignment="1">
      <alignment horizontal="center" wrapText="1"/>
    </xf>
    <xf numFmtId="0" fontId="7" fillId="0" borderId="3" xfId="1" applyFont="1" applyFill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11" fillId="0" borderId="2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vertical="center" textRotation="90" wrapText="1"/>
    </xf>
    <xf numFmtId="0" fontId="4" fillId="0" borderId="7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view="pageBreakPreview" zoomScale="60" workbookViewId="0">
      <selection activeCell="Q31" sqref="Q31"/>
    </sheetView>
  </sheetViews>
  <sheetFormatPr defaultRowHeight="12.75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8">
      <c r="A1" t="s">
        <v>0</v>
      </c>
    </row>
    <row r="2" spans="1:8" ht="43.35" customHeight="1">
      <c r="A2" s="1" t="s">
        <v>0</v>
      </c>
      <c r="B2" s="1" t="s">
        <v>0</v>
      </c>
      <c r="C2" s="1" t="s">
        <v>0</v>
      </c>
      <c r="D2" s="1" t="s">
        <v>0</v>
      </c>
      <c r="E2" s="63" t="s">
        <v>1</v>
      </c>
      <c r="F2" s="63"/>
      <c r="G2" s="63"/>
    </row>
    <row r="3" spans="1:8" ht="18" customHeight="1">
      <c r="A3" s="1" t="s">
        <v>0</v>
      </c>
      <c r="B3" s="1" t="s">
        <v>0</v>
      </c>
      <c r="C3" s="1" t="s">
        <v>0</v>
      </c>
      <c r="D3" s="1" t="s">
        <v>0</v>
      </c>
      <c r="E3" s="64" t="s">
        <v>0</v>
      </c>
      <c r="F3" s="64" t="s">
        <v>0</v>
      </c>
      <c r="G3" s="64" t="s">
        <v>0</v>
      </c>
    </row>
    <row r="4" spans="1:8" ht="18" customHeight="1">
      <c r="A4" s="1" t="s">
        <v>0</v>
      </c>
      <c r="B4" s="1" t="s">
        <v>0</v>
      </c>
      <c r="C4" s="1" t="s">
        <v>0</v>
      </c>
      <c r="D4" s="1" t="s">
        <v>0</v>
      </c>
      <c r="E4" s="64" t="s">
        <v>0</v>
      </c>
      <c r="F4" s="64" t="s">
        <v>0</v>
      </c>
      <c r="G4" s="64" t="s">
        <v>0</v>
      </c>
    </row>
    <row r="5" spans="1:8" ht="77.25" customHeight="1">
      <c r="A5" s="1" t="s">
        <v>0</v>
      </c>
      <c r="B5" s="1" t="s">
        <v>0</v>
      </c>
      <c r="C5" s="1" t="s">
        <v>0</v>
      </c>
      <c r="D5" s="1" t="s">
        <v>0</v>
      </c>
      <c r="E5" s="65" t="s">
        <v>2</v>
      </c>
      <c r="F5" s="65"/>
      <c r="G5" s="65"/>
    </row>
    <row r="6" spans="1:8" ht="12.75" customHeight="1">
      <c r="A6" s="1" t="s">
        <v>0</v>
      </c>
      <c r="B6" s="1" t="s">
        <v>0</v>
      </c>
      <c r="C6" s="1" t="s">
        <v>0</v>
      </c>
      <c r="D6" s="1" t="s">
        <v>0</v>
      </c>
      <c r="E6" s="65" t="s">
        <v>3</v>
      </c>
      <c r="F6" s="65"/>
      <c r="G6" s="65"/>
    </row>
    <row r="7" spans="1:8" ht="29.25" customHeight="1">
      <c r="A7" s="1" t="s">
        <v>0</v>
      </c>
      <c r="B7" s="1" t="s">
        <v>0</v>
      </c>
      <c r="C7" s="1" t="s">
        <v>0</v>
      </c>
      <c r="D7" s="1" t="s">
        <v>0</v>
      </c>
      <c r="E7" s="67" t="s">
        <v>622</v>
      </c>
      <c r="F7" s="67"/>
      <c r="G7" s="67"/>
      <c r="H7" s="67"/>
    </row>
    <row r="8" spans="1:8" ht="30.4" customHeight="1">
      <c r="A8" s="1" t="s">
        <v>0</v>
      </c>
      <c r="B8" s="1" t="s">
        <v>0</v>
      </c>
      <c r="C8" s="1" t="s">
        <v>0</v>
      </c>
      <c r="D8" s="1" t="s">
        <v>0</v>
      </c>
      <c r="E8" s="66" t="s">
        <v>4</v>
      </c>
      <c r="F8" s="66"/>
      <c r="G8" s="66"/>
    </row>
    <row r="9" spans="1:8" ht="31.35" customHeight="1">
      <c r="A9" s="1" t="s">
        <v>0</v>
      </c>
      <c r="B9" s="1" t="s">
        <v>0</v>
      </c>
      <c r="C9" s="1" t="s">
        <v>0</v>
      </c>
      <c r="D9" s="1" t="s">
        <v>0</v>
      </c>
      <c r="E9" s="3" t="s">
        <v>0</v>
      </c>
      <c r="F9" s="3" t="s">
        <v>0</v>
      </c>
      <c r="G9" s="48" t="s">
        <v>618</v>
      </c>
    </row>
    <row r="10" spans="1:8" ht="12.75" customHeight="1">
      <c r="A10" s="1" t="s">
        <v>0</v>
      </c>
      <c r="B10" s="1" t="s">
        <v>0</v>
      </c>
      <c r="C10" s="1" t="s">
        <v>0</v>
      </c>
      <c r="D10" s="1" t="s">
        <v>0</v>
      </c>
      <c r="E10" s="3" t="s">
        <v>0</v>
      </c>
      <c r="F10" s="3" t="s">
        <v>0</v>
      </c>
      <c r="G10" s="4" t="s">
        <v>5</v>
      </c>
    </row>
    <row r="11" spans="1:8" ht="12.75" customHeight="1">
      <c r="A11" s="1" t="s">
        <v>0</v>
      </c>
      <c r="B11" s="1" t="s">
        <v>0</v>
      </c>
      <c r="C11" s="1" t="s">
        <v>0</v>
      </c>
      <c r="D11" s="1" t="s">
        <v>0</v>
      </c>
      <c r="E11" s="3" t="s">
        <v>0</v>
      </c>
      <c r="F11" s="3" t="s">
        <v>0</v>
      </c>
      <c r="G11" s="2" t="s">
        <v>6</v>
      </c>
    </row>
    <row r="12" spans="1:8" ht="12.75" customHeight="1">
      <c r="A12" s="1" t="s">
        <v>0</v>
      </c>
      <c r="B12" s="1" t="s">
        <v>0</v>
      </c>
      <c r="C12" s="1" t="s">
        <v>0</v>
      </c>
      <c r="D12" s="1" t="s">
        <v>0</v>
      </c>
      <c r="E12" s="3" t="s">
        <v>0</v>
      </c>
      <c r="F12" s="3" t="s">
        <v>0</v>
      </c>
      <c r="G12" s="29" t="s">
        <v>621</v>
      </c>
    </row>
    <row r="13" spans="1:8" ht="30.2" customHeight="1">
      <c r="A13" s="1" t="s">
        <v>0</v>
      </c>
      <c r="B13" s="1" t="s">
        <v>0</v>
      </c>
      <c r="C13" s="1" t="s">
        <v>0</v>
      </c>
      <c r="D13" s="1" t="s">
        <v>0</v>
      </c>
      <c r="E13" s="68" t="s">
        <v>7</v>
      </c>
      <c r="F13" s="68"/>
      <c r="G13" s="68"/>
    </row>
    <row r="14" spans="1:8" ht="12.75" customHeight="1">
      <c r="A14" s="1" t="s">
        <v>0</v>
      </c>
      <c r="B14" s="1" t="s">
        <v>0</v>
      </c>
      <c r="C14" s="1" t="s">
        <v>0</v>
      </c>
      <c r="D14" s="1" t="s">
        <v>0</v>
      </c>
      <c r="E14" s="66" t="s">
        <v>8</v>
      </c>
      <c r="F14" s="66"/>
      <c r="G14" s="66"/>
    </row>
    <row r="15" spans="1:8" ht="27.2" customHeight="1">
      <c r="A15" s="1" t="s">
        <v>0</v>
      </c>
      <c r="B15" s="1" t="s">
        <v>0</v>
      </c>
      <c r="C15" s="1" t="s">
        <v>0</v>
      </c>
      <c r="D15" s="1" t="s">
        <v>0</v>
      </c>
      <c r="E15" s="3" t="s">
        <v>0</v>
      </c>
      <c r="F15" s="3" t="s">
        <v>0</v>
      </c>
      <c r="G15" s="50" t="s">
        <v>615</v>
      </c>
    </row>
    <row r="16" spans="1:8" ht="12.75" customHeight="1">
      <c r="A16" s="1" t="s">
        <v>0</v>
      </c>
      <c r="B16" s="1" t="s">
        <v>0</v>
      </c>
      <c r="C16" s="1" t="s">
        <v>0</v>
      </c>
      <c r="D16" s="1" t="s">
        <v>0</v>
      </c>
      <c r="E16" s="3" t="s">
        <v>0</v>
      </c>
      <c r="F16" s="3" t="s">
        <v>0</v>
      </c>
      <c r="G16" s="4" t="s">
        <v>5</v>
      </c>
    </row>
    <row r="17" spans="1:7" ht="12.75" customHeight="1">
      <c r="A17" s="1" t="s">
        <v>0</v>
      </c>
      <c r="B17" s="1" t="s">
        <v>0</v>
      </c>
      <c r="C17" s="1" t="s">
        <v>0</v>
      </c>
      <c r="D17" s="1" t="s">
        <v>0</v>
      </c>
      <c r="E17" s="3" t="s">
        <v>0</v>
      </c>
      <c r="F17" s="3" t="s">
        <v>0</v>
      </c>
      <c r="G17" s="2" t="s">
        <v>9</v>
      </c>
    </row>
    <row r="18" spans="1:7" ht="12.75" customHeight="1">
      <c r="A18" s="1" t="s">
        <v>0</v>
      </c>
      <c r="B18" s="1" t="s">
        <v>0</v>
      </c>
      <c r="C18" s="1" t="s">
        <v>0</v>
      </c>
      <c r="D18" s="1" t="s">
        <v>0</v>
      </c>
      <c r="E18" s="3" t="s">
        <v>0</v>
      </c>
      <c r="F18" s="3" t="s">
        <v>0</v>
      </c>
      <c r="G18" s="29" t="s">
        <v>621</v>
      </c>
    </row>
    <row r="19" spans="1:7" ht="23.65" customHeight="1">
      <c r="A19" s="1" t="s">
        <v>0</v>
      </c>
      <c r="B19" s="1" t="s">
        <v>0</v>
      </c>
      <c r="C19" s="1" t="s">
        <v>0</v>
      </c>
      <c r="D19" s="1" t="s">
        <v>0</v>
      </c>
      <c r="E19" s="68" t="s">
        <v>10</v>
      </c>
      <c r="F19" s="68"/>
      <c r="G19" s="68"/>
    </row>
    <row r="20" spans="1:7" ht="29.45" customHeight="1">
      <c r="A20" s="1" t="s">
        <v>0</v>
      </c>
      <c r="B20" s="1" t="s">
        <v>0</v>
      </c>
      <c r="C20" s="1" t="s">
        <v>0</v>
      </c>
      <c r="D20" s="1" t="s">
        <v>0</v>
      </c>
      <c r="E20" s="66" t="s">
        <v>11</v>
      </c>
      <c r="F20" s="66"/>
      <c r="G20" s="66"/>
    </row>
    <row r="21" spans="1:7" ht="25.9" customHeight="1">
      <c r="A21" s="1" t="s">
        <v>0</v>
      </c>
      <c r="B21" s="1" t="s">
        <v>0</v>
      </c>
      <c r="C21" s="1" t="s">
        <v>0</v>
      </c>
      <c r="D21" s="1" t="s">
        <v>0</v>
      </c>
      <c r="E21" s="3" t="s">
        <v>0</v>
      </c>
      <c r="F21" s="3" t="s">
        <v>0</v>
      </c>
      <c r="G21" s="52" t="s">
        <v>616</v>
      </c>
    </row>
    <row r="22" spans="1:7" ht="12.75" customHeight="1">
      <c r="A22" s="1" t="s">
        <v>0</v>
      </c>
      <c r="B22" s="1" t="s">
        <v>0</v>
      </c>
      <c r="C22" s="1" t="s">
        <v>0</v>
      </c>
      <c r="D22" s="1" t="s">
        <v>0</v>
      </c>
      <c r="E22" s="3" t="s">
        <v>0</v>
      </c>
      <c r="F22" s="3" t="s">
        <v>0</v>
      </c>
      <c r="G22" s="3" t="s">
        <v>5</v>
      </c>
    </row>
    <row r="23" spans="1:7" ht="12.75" customHeight="1">
      <c r="A23" s="1" t="s">
        <v>0</v>
      </c>
      <c r="B23" s="1" t="s">
        <v>0</v>
      </c>
      <c r="C23" s="1" t="s">
        <v>0</v>
      </c>
      <c r="D23" s="1" t="s">
        <v>0</v>
      </c>
      <c r="E23" s="3" t="s">
        <v>0</v>
      </c>
      <c r="F23" s="3" t="s">
        <v>0</v>
      </c>
      <c r="G23" s="2" t="s">
        <v>12</v>
      </c>
    </row>
    <row r="24" spans="1:7" ht="12.75" customHeight="1">
      <c r="A24" s="1" t="s">
        <v>0</v>
      </c>
      <c r="B24" s="1" t="s">
        <v>0</v>
      </c>
      <c r="C24" s="1" t="s">
        <v>0</v>
      </c>
      <c r="D24" s="1" t="s">
        <v>0</v>
      </c>
      <c r="E24" s="3" t="s">
        <v>0</v>
      </c>
      <c r="F24" s="3" t="s">
        <v>0</v>
      </c>
      <c r="G24" s="29" t="s">
        <v>621</v>
      </c>
    </row>
    <row r="25" spans="1:7" ht="18" customHeight="1">
      <c r="A25" s="1" t="s">
        <v>0</v>
      </c>
      <c r="B25" s="1" t="s">
        <v>0</v>
      </c>
      <c r="C25" s="1" t="s">
        <v>0</v>
      </c>
      <c r="D25" s="1" t="s">
        <v>0</v>
      </c>
      <c r="E25" s="3" t="s">
        <v>0</v>
      </c>
      <c r="F25" s="3" t="s">
        <v>0</v>
      </c>
      <c r="G25" s="3" t="s">
        <v>0</v>
      </c>
    </row>
    <row r="26" spans="1:7" ht="24.95" customHeight="1">
      <c r="A26" s="64" t="s">
        <v>13</v>
      </c>
      <c r="B26" s="64"/>
      <c r="C26" s="64"/>
      <c r="D26" s="64"/>
      <c r="E26" s="64"/>
      <c r="F26" s="64"/>
      <c r="G26" s="64"/>
    </row>
    <row r="27" spans="1:7" ht="12.75" customHeight="1">
      <c r="A27" s="68" t="s">
        <v>614</v>
      </c>
      <c r="B27" s="68"/>
      <c r="C27" s="68"/>
      <c r="D27" s="68"/>
      <c r="E27" s="68"/>
      <c r="F27" s="68"/>
      <c r="G27" s="68"/>
    </row>
    <row r="28" spans="1:7" ht="12.75" customHeight="1">
      <c r="A28" s="69" t="s">
        <v>14</v>
      </c>
      <c r="B28" s="69"/>
      <c r="C28" s="69"/>
      <c r="D28" s="69"/>
      <c r="E28" s="69"/>
      <c r="F28" s="69"/>
      <c r="G28" s="69"/>
    </row>
    <row r="29" spans="1:7" ht="18" customHeight="1">
      <c r="A29" s="70" t="s">
        <v>613</v>
      </c>
      <c r="B29" s="68"/>
      <c r="C29" s="68"/>
      <c r="D29" s="68"/>
      <c r="E29" s="68"/>
      <c r="F29" s="68"/>
      <c r="G29" s="68"/>
    </row>
  </sheetData>
  <mergeCells count="13">
    <mergeCell ref="A27:G27"/>
    <mergeCell ref="A28:G28"/>
    <mergeCell ref="A29:G29"/>
    <mergeCell ref="E13:G13"/>
    <mergeCell ref="E14:G14"/>
    <mergeCell ref="E19:G19"/>
    <mergeCell ref="E20:G20"/>
    <mergeCell ref="A26:G26"/>
    <mergeCell ref="E2:G4"/>
    <mergeCell ref="E5:G5"/>
    <mergeCell ref="E6:G6"/>
    <mergeCell ref="E8:G8"/>
    <mergeCell ref="E7:H7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40"/>
  <sheetViews>
    <sheetView topLeftCell="A4" zoomScale="69" zoomScaleNormal="69" workbookViewId="0">
      <selection activeCell="K28" sqref="K28"/>
    </sheetView>
  </sheetViews>
  <sheetFormatPr defaultRowHeight="12.75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15.66406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</cols>
  <sheetData>
    <row r="1" spans="1:19">
      <c r="A1" s="5" t="s">
        <v>0</v>
      </c>
    </row>
    <row r="2" spans="1:19" ht="31.35" customHeight="1">
      <c r="A2" s="73" t="s">
        <v>15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ht="33.950000000000003" customHeight="1">
      <c r="A3" s="74" t="s">
        <v>16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</row>
    <row r="4" spans="1:19" ht="188.25" customHeight="1">
      <c r="A4" s="71" t="s">
        <v>174</v>
      </c>
      <c r="B4" s="71" t="s">
        <v>175</v>
      </c>
      <c r="C4" s="71" t="s">
        <v>176</v>
      </c>
      <c r="D4" s="71" t="s">
        <v>177</v>
      </c>
      <c r="E4" s="71"/>
      <c r="F4" s="71"/>
      <c r="G4" s="71" t="s">
        <v>178</v>
      </c>
      <c r="H4" s="71"/>
      <c r="I4" s="71" t="s">
        <v>179</v>
      </c>
      <c r="J4" s="71"/>
      <c r="K4" s="72" t="s">
        <v>20</v>
      </c>
      <c r="L4" s="72"/>
      <c r="M4" s="72"/>
      <c r="N4" s="72"/>
      <c r="O4" s="72"/>
      <c r="P4" s="72"/>
      <c r="Q4" s="72" t="s">
        <v>21</v>
      </c>
      <c r="R4" s="72"/>
      <c r="S4" s="72"/>
    </row>
    <row r="5" spans="1:19" ht="36.75" customHeight="1">
      <c r="A5" s="71"/>
      <c r="B5" s="71"/>
      <c r="C5" s="71"/>
      <c r="D5" s="71" t="s">
        <v>22</v>
      </c>
      <c r="E5" s="71" t="s">
        <v>23</v>
      </c>
      <c r="F5" s="71" t="s">
        <v>24</v>
      </c>
      <c r="G5" s="71" t="s">
        <v>25</v>
      </c>
      <c r="H5" s="71" t="s">
        <v>26</v>
      </c>
      <c r="I5" s="71"/>
      <c r="J5" s="71"/>
      <c r="K5" s="72" t="s">
        <v>519</v>
      </c>
      <c r="L5" s="72"/>
      <c r="M5" s="72" t="s">
        <v>520</v>
      </c>
      <c r="N5" s="72"/>
      <c r="O5" s="72" t="s">
        <v>521</v>
      </c>
      <c r="P5" s="72"/>
      <c r="Q5" s="72" t="s">
        <v>0</v>
      </c>
      <c r="R5" s="72" t="s">
        <v>0</v>
      </c>
      <c r="S5" s="72" t="s">
        <v>0</v>
      </c>
    </row>
    <row r="6" spans="1:19" ht="71.25" customHeight="1">
      <c r="A6" s="71"/>
      <c r="B6" s="71"/>
      <c r="C6" s="71"/>
      <c r="D6" s="71"/>
      <c r="E6" s="71"/>
      <c r="F6" s="71"/>
      <c r="G6" s="71"/>
      <c r="H6" s="71"/>
      <c r="I6" s="60" t="s">
        <v>27</v>
      </c>
      <c r="J6" s="60" t="s">
        <v>28</v>
      </c>
      <c r="K6" s="59" t="s">
        <v>29</v>
      </c>
      <c r="L6" s="59" t="s">
        <v>30</v>
      </c>
      <c r="M6" s="59" t="s">
        <v>29</v>
      </c>
      <c r="N6" s="59" t="s">
        <v>30</v>
      </c>
      <c r="O6" s="59" t="s">
        <v>29</v>
      </c>
      <c r="P6" s="59" t="s">
        <v>30</v>
      </c>
      <c r="Q6" s="59" t="s">
        <v>31</v>
      </c>
      <c r="R6" s="59" t="s">
        <v>32</v>
      </c>
      <c r="S6" s="59" t="s">
        <v>33</v>
      </c>
    </row>
    <row r="7" spans="1:19" ht="20.100000000000001" customHeight="1">
      <c r="A7" s="59" t="s">
        <v>34</v>
      </c>
      <c r="B7" s="59" t="s">
        <v>35</v>
      </c>
      <c r="C7" s="59" t="s">
        <v>36</v>
      </c>
      <c r="D7" s="59" t="s">
        <v>37</v>
      </c>
      <c r="E7" s="59" t="s">
        <v>38</v>
      </c>
      <c r="F7" s="59" t="s">
        <v>39</v>
      </c>
      <c r="G7" s="59" t="s">
        <v>40</v>
      </c>
      <c r="H7" s="59" t="s">
        <v>41</v>
      </c>
      <c r="I7" s="59" t="s">
        <v>42</v>
      </c>
      <c r="J7" s="59" t="s">
        <v>43</v>
      </c>
      <c r="K7" s="59" t="s">
        <v>44</v>
      </c>
      <c r="L7" s="59" t="s">
        <v>45</v>
      </c>
      <c r="M7" s="59" t="s">
        <v>46</v>
      </c>
      <c r="N7" s="59" t="s">
        <v>47</v>
      </c>
      <c r="O7" s="59" t="s">
        <v>48</v>
      </c>
      <c r="P7" s="59" t="s">
        <v>49</v>
      </c>
      <c r="Q7" s="59" t="s">
        <v>50</v>
      </c>
      <c r="R7" s="59" t="s">
        <v>51</v>
      </c>
      <c r="S7" s="59" t="s">
        <v>52</v>
      </c>
    </row>
    <row r="8" spans="1:19" ht="233.25" customHeight="1">
      <c r="A8" s="37" t="s">
        <v>437</v>
      </c>
      <c r="B8" s="6" t="s">
        <v>53</v>
      </c>
      <c r="C8" s="6" t="s">
        <v>54</v>
      </c>
      <c r="D8" s="6" t="s">
        <v>308</v>
      </c>
      <c r="E8" s="6" t="s">
        <v>54</v>
      </c>
      <c r="F8" s="6" t="s">
        <v>0</v>
      </c>
      <c r="G8" s="6" t="s">
        <v>55</v>
      </c>
      <c r="H8" s="6" t="s">
        <v>0</v>
      </c>
      <c r="I8" s="6" t="s">
        <v>56</v>
      </c>
      <c r="J8" s="6" t="s">
        <v>57</v>
      </c>
      <c r="K8" s="7" t="s">
        <v>0</v>
      </c>
      <c r="L8" s="7">
        <v>46</v>
      </c>
      <c r="M8" s="7" t="s">
        <v>0</v>
      </c>
      <c r="N8" s="7">
        <f>L8</f>
        <v>46</v>
      </c>
      <c r="O8" s="7"/>
      <c r="P8" s="7">
        <f>L8</f>
        <v>46</v>
      </c>
      <c r="Q8" s="19" t="s">
        <v>182</v>
      </c>
      <c r="R8" s="19" t="s">
        <v>181</v>
      </c>
      <c r="S8" s="8" t="s">
        <v>180</v>
      </c>
    </row>
    <row r="9" spans="1:19" ht="196.35" customHeight="1">
      <c r="A9" s="37" t="s">
        <v>438</v>
      </c>
      <c r="B9" s="6" t="s">
        <v>58</v>
      </c>
      <c r="C9" s="6" t="s">
        <v>54</v>
      </c>
      <c r="D9" s="6" t="s">
        <v>59</v>
      </c>
      <c r="E9" s="6" t="s">
        <v>54</v>
      </c>
      <c r="F9" s="6" t="s">
        <v>0</v>
      </c>
      <c r="G9" s="6" t="s">
        <v>55</v>
      </c>
      <c r="H9" s="6" t="s">
        <v>0</v>
      </c>
      <c r="I9" s="6" t="s">
        <v>56</v>
      </c>
      <c r="J9" s="6" t="s">
        <v>57</v>
      </c>
      <c r="K9" s="7" t="s">
        <v>0</v>
      </c>
      <c r="L9" s="7">
        <v>338</v>
      </c>
      <c r="M9" s="7" t="s">
        <v>0</v>
      </c>
      <c r="N9" s="7">
        <f>L9</f>
        <v>338</v>
      </c>
      <c r="O9" s="7" t="s">
        <v>0</v>
      </c>
      <c r="P9" s="7">
        <f>N9</f>
        <v>338</v>
      </c>
      <c r="Q9" s="19" t="s">
        <v>182</v>
      </c>
      <c r="R9" s="19" t="s">
        <v>181</v>
      </c>
      <c r="S9" s="8" t="s">
        <v>180</v>
      </c>
    </row>
    <row r="10" spans="1:19" ht="196.35" customHeight="1">
      <c r="A10" s="37" t="s">
        <v>439</v>
      </c>
      <c r="B10" s="6" t="s">
        <v>58</v>
      </c>
      <c r="C10" s="6" t="s">
        <v>54</v>
      </c>
      <c r="D10" s="6" t="s">
        <v>60</v>
      </c>
      <c r="E10" s="6" t="s">
        <v>54</v>
      </c>
      <c r="F10" s="6" t="s">
        <v>0</v>
      </c>
      <c r="G10" s="6" t="s">
        <v>55</v>
      </c>
      <c r="H10" s="6" t="s">
        <v>0</v>
      </c>
      <c r="I10" s="6" t="s">
        <v>56</v>
      </c>
      <c r="J10" s="6" t="s">
        <v>57</v>
      </c>
      <c r="K10" s="7" t="s">
        <v>0</v>
      </c>
      <c r="L10" s="7">
        <v>315</v>
      </c>
      <c r="M10" s="7" t="s">
        <v>0</v>
      </c>
      <c r="N10" s="7">
        <f t="shared" ref="N10:N16" si="0">L10</f>
        <v>315</v>
      </c>
      <c r="O10" s="7" t="s">
        <v>0</v>
      </c>
      <c r="P10" s="7">
        <f t="shared" ref="P10:P16" si="1">N10</f>
        <v>315</v>
      </c>
      <c r="Q10" s="19" t="s">
        <v>182</v>
      </c>
      <c r="R10" s="19" t="s">
        <v>181</v>
      </c>
      <c r="S10" s="8" t="s">
        <v>180</v>
      </c>
    </row>
    <row r="11" spans="1:19" ht="196.35" customHeight="1">
      <c r="A11" s="37" t="s">
        <v>440</v>
      </c>
      <c r="B11" s="6" t="s">
        <v>58</v>
      </c>
      <c r="C11" s="6" t="s">
        <v>54</v>
      </c>
      <c r="D11" s="6" t="s">
        <v>61</v>
      </c>
      <c r="E11" s="6" t="s">
        <v>54</v>
      </c>
      <c r="F11" s="6" t="s">
        <v>0</v>
      </c>
      <c r="G11" s="6" t="s">
        <v>55</v>
      </c>
      <c r="H11" s="6" t="s">
        <v>0</v>
      </c>
      <c r="I11" s="6" t="s">
        <v>56</v>
      </c>
      <c r="J11" s="6" t="s">
        <v>57</v>
      </c>
      <c r="K11" s="7" t="s">
        <v>0</v>
      </c>
      <c r="L11" s="7">
        <v>305</v>
      </c>
      <c r="M11" s="7" t="s">
        <v>0</v>
      </c>
      <c r="N11" s="7">
        <f t="shared" si="0"/>
        <v>305</v>
      </c>
      <c r="O11" s="7" t="s">
        <v>0</v>
      </c>
      <c r="P11" s="7">
        <f t="shared" si="1"/>
        <v>305</v>
      </c>
      <c r="Q11" s="19" t="s">
        <v>182</v>
      </c>
      <c r="R11" s="19" t="s">
        <v>181</v>
      </c>
      <c r="S11" s="8" t="s">
        <v>180</v>
      </c>
    </row>
    <row r="12" spans="1:19" ht="196.35" customHeight="1">
      <c r="A12" s="37" t="s">
        <v>441</v>
      </c>
      <c r="B12" s="6" t="s">
        <v>58</v>
      </c>
      <c r="C12" s="6" t="s">
        <v>54</v>
      </c>
      <c r="D12" s="6" t="s">
        <v>183</v>
      </c>
      <c r="E12" s="6" t="s">
        <v>54</v>
      </c>
      <c r="F12" s="6" t="s">
        <v>0</v>
      </c>
      <c r="G12" s="6" t="s">
        <v>55</v>
      </c>
      <c r="H12" s="6" t="s">
        <v>0</v>
      </c>
      <c r="I12" s="6" t="s">
        <v>56</v>
      </c>
      <c r="J12" s="6" t="s">
        <v>57</v>
      </c>
      <c r="K12" s="7"/>
      <c r="L12" s="7">
        <v>225</v>
      </c>
      <c r="M12" s="7"/>
      <c r="N12" s="7">
        <f t="shared" si="0"/>
        <v>225</v>
      </c>
      <c r="O12" s="7" t="s">
        <v>0</v>
      </c>
      <c r="P12" s="7">
        <f t="shared" si="1"/>
        <v>225</v>
      </c>
      <c r="Q12" s="8" t="s">
        <v>182</v>
      </c>
      <c r="R12" s="8" t="s">
        <v>181</v>
      </c>
      <c r="S12" s="8" t="s">
        <v>180</v>
      </c>
    </row>
    <row r="13" spans="1:19" ht="196.35" customHeight="1">
      <c r="A13" s="37" t="s">
        <v>442</v>
      </c>
      <c r="B13" s="6" t="s">
        <v>58</v>
      </c>
      <c r="C13" s="6" t="s">
        <v>54</v>
      </c>
      <c r="D13" s="6" t="s">
        <v>293</v>
      </c>
      <c r="E13" s="6" t="s">
        <v>54</v>
      </c>
      <c r="F13" s="6" t="s">
        <v>0</v>
      </c>
      <c r="G13" s="6" t="s">
        <v>55</v>
      </c>
      <c r="H13" s="6" t="s">
        <v>0</v>
      </c>
      <c r="I13" s="6" t="s">
        <v>56</v>
      </c>
      <c r="J13" s="6" t="s">
        <v>57</v>
      </c>
      <c r="K13" s="7" t="s">
        <v>0</v>
      </c>
      <c r="L13" s="7">
        <v>62</v>
      </c>
      <c r="M13" s="7" t="s">
        <v>0</v>
      </c>
      <c r="N13" s="7">
        <f t="shared" si="0"/>
        <v>62</v>
      </c>
      <c r="O13" s="7" t="s">
        <v>0</v>
      </c>
      <c r="P13" s="7">
        <f t="shared" si="1"/>
        <v>62</v>
      </c>
      <c r="Q13" s="8" t="s">
        <v>182</v>
      </c>
      <c r="R13" s="8" t="s">
        <v>181</v>
      </c>
      <c r="S13" s="8" t="s">
        <v>180</v>
      </c>
    </row>
    <row r="14" spans="1:19" ht="196.35" customHeight="1">
      <c r="A14" s="37" t="s">
        <v>443</v>
      </c>
      <c r="B14" s="6" t="s">
        <v>58</v>
      </c>
      <c r="C14" s="6" t="s">
        <v>54</v>
      </c>
      <c r="D14" s="6" t="s">
        <v>294</v>
      </c>
      <c r="E14" s="6" t="s">
        <v>54</v>
      </c>
      <c r="F14" s="6" t="s">
        <v>0</v>
      </c>
      <c r="G14" s="6" t="s">
        <v>55</v>
      </c>
      <c r="H14" s="6" t="s">
        <v>0</v>
      </c>
      <c r="I14" s="6" t="s">
        <v>56</v>
      </c>
      <c r="J14" s="6" t="s">
        <v>57</v>
      </c>
      <c r="K14" s="7" t="s">
        <v>0</v>
      </c>
      <c r="L14" s="7">
        <v>48</v>
      </c>
      <c r="M14" s="7" t="s">
        <v>0</v>
      </c>
      <c r="N14" s="7">
        <f t="shared" si="0"/>
        <v>48</v>
      </c>
      <c r="O14" s="7" t="s">
        <v>0</v>
      </c>
      <c r="P14" s="7">
        <f t="shared" si="1"/>
        <v>48</v>
      </c>
      <c r="Q14" s="8" t="s">
        <v>182</v>
      </c>
      <c r="R14" s="8" t="s">
        <v>181</v>
      </c>
      <c r="S14" s="8" t="s">
        <v>180</v>
      </c>
    </row>
    <row r="15" spans="1:19" ht="196.35" customHeight="1">
      <c r="A15" s="37" t="s">
        <v>617</v>
      </c>
      <c r="B15" s="6" t="s">
        <v>62</v>
      </c>
      <c r="C15" s="6" t="s">
        <v>54</v>
      </c>
      <c r="D15" s="6" t="s">
        <v>59</v>
      </c>
      <c r="E15" s="6" t="s">
        <v>54</v>
      </c>
      <c r="F15" s="6" t="s">
        <v>0</v>
      </c>
      <c r="G15" s="6" t="s">
        <v>55</v>
      </c>
      <c r="H15" s="6" t="s">
        <v>0</v>
      </c>
      <c r="I15" s="6" t="s">
        <v>56</v>
      </c>
      <c r="J15" s="6" t="s">
        <v>57</v>
      </c>
      <c r="K15" s="7" t="s">
        <v>0</v>
      </c>
      <c r="L15" s="7">
        <v>20</v>
      </c>
      <c r="M15" s="7" t="s">
        <v>0</v>
      </c>
      <c r="N15" s="7">
        <f>L15</f>
        <v>20</v>
      </c>
      <c r="O15" s="7"/>
      <c r="P15" s="7">
        <f>L15</f>
        <v>20</v>
      </c>
      <c r="Q15" s="8" t="s">
        <v>182</v>
      </c>
      <c r="R15" s="8" t="s">
        <v>181</v>
      </c>
      <c r="S15" s="8" t="s">
        <v>180</v>
      </c>
    </row>
    <row r="16" spans="1:19" ht="154.5" customHeight="1">
      <c r="A16" s="37" t="s">
        <v>524</v>
      </c>
      <c r="B16" s="6" t="s">
        <v>62</v>
      </c>
      <c r="C16" s="6" t="s">
        <v>54</v>
      </c>
      <c r="D16" s="6" t="s">
        <v>61</v>
      </c>
      <c r="E16" s="6" t="s">
        <v>54</v>
      </c>
      <c r="F16" s="6"/>
      <c r="G16" s="6" t="s">
        <v>55</v>
      </c>
      <c r="H16" s="6"/>
      <c r="I16" s="6" t="s">
        <v>56</v>
      </c>
      <c r="J16" s="6" t="s">
        <v>57</v>
      </c>
      <c r="K16" s="7"/>
      <c r="L16" s="7">
        <v>14</v>
      </c>
      <c r="M16" s="7"/>
      <c r="N16" s="7">
        <f t="shared" si="0"/>
        <v>14</v>
      </c>
      <c r="O16" s="7"/>
      <c r="P16" s="7">
        <f t="shared" si="1"/>
        <v>14</v>
      </c>
      <c r="Q16" s="8" t="s">
        <v>182</v>
      </c>
      <c r="R16" s="8" t="s">
        <v>181</v>
      </c>
      <c r="S16" s="8" t="s">
        <v>180</v>
      </c>
    </row>
    <row r="17" spans="1:19" ht="154.5" customHeight="1">
      <c r="A17" s="37" t="s">
        <v>525</v>
      </c>
      <c r="B17" s="6" t="s">
        <v>62</v>
      </c>
      <c r="C17" s="6" t="s">
        <v>54</v>
      </c>
      <c r="D17" s="6" t="s">
        <v>183</v>
      </c>
      <c r="E17" s="6" t="s">
        <v>54</v>
      </c>
      <c r="F17" s="6"/>
      <c r="G17" s="6" t="s">
        <v>55</v>
      </c>
      <c r="H17" s="6"/>
      <c r="I17" s="6" t="s">
        <v>56</v>
      </c>
      <c r="J17" s="6" t="s">
        <v>57</v>
      </c>
      <c r="K17" s="7"/>
      <c r="L17" s="7">
        <v>14</v>
      </c>
      <c r="M17" s="7"/>
      <c r="N17" s="7">
        <f t="shared" ref="N17" si="2">L17</f>
        <v>14</v>
      </c>
      <c r="O17" s="7"/>
      <c r="P17" s="7">
        <f t="shared" ref="P17" si="3">N17</f>
        <v>14</v>
      </c>
      <c r="Q17" s="8" t="s">
        <v>182</v>
      </c>
      <c r="R17" s="8" t="s">
        <v>181</v>
      </c>
      <c r="S17" s="8" t="s">
        <v>180</v>
      </c>
    </row>
    <row r="18" spans="1:19" ht="196.35" customHeight="1">
      <c r="A18" s="37" t="s">
        <v>526</v>
      </c>
      <c r="B18" s="6" t="s">
        <v>62</v>
      </c>
      <c r="C18" s="6" t="s">
        <v>54</v>
      </c>
      <c r="D18" s="6" t="s">
        <v>294</v>
      </c>
      <c r="E18" s="6" t="s">
        <v>54</v>
      </c>
      <c r="F18" s="6"/>
      <c r="G18" s="6" t="s">
        <v>55</v>
      </c>
      <c r="H18" s="6"/>
      <c r="I18" s="6" t="s">
        <v>56</v>
      </c>
      <c r="J18" s="6" t="s">
        <v>57</v>
      </c>
      <c r="K18" s="7"/>
      <c r="L18" s="7">
        <v>14</v>
      </c>
      <c r="M18" s="7"/>
      <c r="N18" s="7">
        <f t="shared" ref="N18" si="4">L18</f>
        <v>14</v>
      </c>
      <c r="O18" s="7"/>
      <c r="P18" s="7">
        <f t="shared" ref="P18" si="5">N18</f>
        <v>14</v>
      </c>
      <c r="Q18" s="8" t="s">
        <v>182</v>
      </c>
      <c r="R18" s="8" t="s">
        <v>181</v>
      </c>
      <c r="S18" s="8" t="s">
        <v>180</v>
      </c>
    </row>
    <row r="19" spans="1:19" ht="409.6" customHeight="1">
      <c r="A19" s="37" t="s">
        <v>444</v>
      </c>
      <c r="B19" s="6" t="s">
        <v>62</v>
      </c>
      <c r="C19" s="6" t="s">
        <v>63</v>
      </c>
      <c r="D19" s="6" t="s">
        <v>64</v>
      </c>
      <c r="E19" s="6" t="s">
        <v>54</v>
      </c>
      <c r="F19" s="6" t="s">
        <v>0</v>
      </c>
      <c r="G19" s="6" t="s">
        <v>55</v>
      </c>
      <c r="H19" s="6" t="s">
        <v>0</v>
      </c>
      <c r="I19" s="6" t="s">
        <v>56</v>
      </c>
      <c r="J19" s="6" t="s">
        <v>57</v>
      </c>
      <c r="K19" s="7">
        <v>2470</v>
      </c>
      <c r="L19" s="7"/>
      <c r="M19" s="7">
        <f>K19</f>
        <v>2470</v>
      </c>
      <c r="N19" s="7"/>
      <c r="O19" s="7">
        <f>K19</f>
        <v>2470</v>
      </c>
      <c r="P19" s="7"/>
      <c r="Q19" s="19" t="s">
        <v>182</v>
      </c>
      <c r="R19" s="19" t="s">
        <v>181</v>
      </c>
      <c r="S19" s="8" t="s">
        <v>180</v>
      </c>
    </row>
    <row r="20" spans="1:19" ht="409.6" customHeight="1">
      <c r="A20" s="37" t="s">
        <v>464</v>
      </c>
      <c r="B20" s="6" t="s">
        <v>62</v>
      </c>
      <c r="C20" s="6" t="s">
        <v>63</v>
      </c>
      <c r="D20" s="6" t="s">
        <v>64</v>
      </c>
      <c r="E20" s="6" t="s">
        <v>465</v>
      </c>
      <c r="F20" s="6"/>
      <c r="G20" s="6" t="s">
        <v>55</v>
      </c>
      <c r="H20" s="6" t="s">
        <v>0</v>
      </c>
      <c r="I20" s="6" t="s">
        <v>56</v>
      </c>
      <c r="J20" s="6" t="s">
        <v>57</v>
      </c>
      <c r="K20" s="7">
        <v>0</v>
      </c>
      <c r="L20" s="7" t="s">
        <v>0</v>
      </c>
      <c r="M20" s="7">
        <f t="shared" ref="M20" si="6">K20</f>
        <v>0</v>
      </c>
      <c r="N20" s="7" t="s">
        <v>0</v>
      </c>
      <c r="O20" s="7">
        <f t="shared" ref="O20" si="7">M20</f>
        <v>0</v>
      </c>
      <c r="P20" s="7" t="s">
        <v>0</v>
      </c>
      <c r="Q20" s="19" t="s">
        <v>182</v>
      </c>
      <c r="R20" s="19" t="s">
        <v>181</v>
      </c>
      <c r="S20" s="8" t="s">
        <v>180</v>
      </c>
    </row>
    <row r="21" spans="1:19" ht="409.5" customHeight="1">
      <c r="A21" s="37" t="s">
        <v>445</v>
      </c>
      <c r="B21" s="6" t="s">
        <v>62</v>
      </c>
      <c r="C21" s="6" t="s">
        <v>63</v>
      </c>
      <c r="D21" s="6" t="s">
        <v>64</v>
      </c>
      <c r="E21" s="20" t="s">
        <v>185</v>
      </c>
      <c r="F21" s="6" t="s">
        <v>0</v>
      </c>
      <c r="G21" s="6" t="s">
        <v>55</v>
      </c>
      <c r="H21" s="6" t="s">
        <v>0</v>
      </c>
      <c r="I21" s="6" t="s">
        <v>56</v>
      </c>
      <c r="J21" s="6" t="s">
        <v>57</v>
      </c>
      <c r="K21" s="7">
        <v>0</v>
      </c>
      <c r="L21" s="7" t="s">
        <v>0</v>
      </c>
      <c r="M21" s="7">
        <f t="shared" ref="M21:M37" si="8">K21</f>
        <v>0</v>
      </c>
      <c r="N21" s="7" t="s">
        <v>0</v>
      </c>
      <c r="O21" s="7">
        <f t="shared" ref="O21:O37" si="9">M21</f>
        <v>0</v>
      </c>
      <c r="P21" s="7" t="s">
        <v>0</v>
      </c>
      <c r="Q21" s="19" t="s">
        <v>182</v>
      </c>
      <c r="R21" s="19" t="s">
        <v>181</v>
      </c>
      <c r="S21" s="8" t="s">
        <v>180</v>
      </c>
    </row>
    <row r="22" spans="1:19" ht="409.5" customHeight="1">
      <c r="A22" s="37" t="s">
        <v>446</v>
      </c>
      <c r="B22" s="6" t="s">
        <v>62</v>
      </c>
      <c r="C22" s="6" t="s">
        <v>63</v>
      </c>
      <c r="D22" s="6" t="s">
        <v>64</v>
      </c>
      <c r="E22" s="20" t="s">
        <v>68</v>
      </c>
      <c r="F22" s="6" t="s">
        <v>0</v>
      </c>
      <c r="G22" s="6" t="s">
        <v>55</v>
      </c>
      <c r="H22" s="6" t="s">
        <v>0</v>
      </c>
      <c r="I22" s="6" t="s">
        <v>56</v>
      </c>
      <c r="J22" s="6" t="s">
        <v>57</v>
      </c>
      <c r="K22" s="7">
        <v>30</v>
      </c>
      <c r="L22" s="7" t="s">
        <v>0</v>
      </c>
      <c r="M22" s="7">
        <f t="shared" si="8"/>
        <v>30</v>
      </c>
      <c r="N22" s="7" t="s">
        <v>0</v>
      </c>
      <c r="O22" s="7">
        <f t="shared" si="9"/>
        <v>30</v>
      </c>
      <c r="P22" s="7" t="s">
        <v>0</v>
      </c>
      <c r="Q22" s="19" t="s">
        <v>182</v>
      </c>
      <c r="R22" s="19" t="s">
        <v>181</v>
      </c>
      <c r="S22" s="8" t="s">
        <v>180</v>
      </c>
    </row>
    <row r="23" spans="1:19" ht="409.5" customHeight="1">
      <c r="A23" s="37" t="s">
        <v>447</v>
      </c>
      <c r="B23" s="6" t="s">
        <v>62</v>
      </c>
      <c r="C23" s="6" t="s">
        <v>63</v>
      </c>
      <c r="D23" s="6" t="s">
        <v>64</v>
      </c>
      <c r="E23" s="6" t="s">
        <v>67</v>
      </c>
      <c r="F23" s="59"/>
      <c r="G23" s="6" t="s">
        <v>55</v>
      </c>
      <c r="H23" s="6" t="s">
        <v>0</v>
      </c>
      <c r="I23" s="6" t="s">
        <v>56</v>
      </c>
      <c r="J23" s="6" t="s">
        <v>57</v>
      </c>
      <c r="K23" s="7">
        <v>20</v>
      </c>
      <c r="L23" s="7" t="s">
        <v>0</v>
      </c>
      <c r="M23" s="7">
        <f>K23</f>
        <v>20</v>
      </c>
      <c r="N23" s="7" t="s">
        <v>0</v>
      </c>
      <c r="O23" s="7">
        <f t="shared" si="9"/>
        <v>20</v>
      </c>
      <c r="P23" s="7" t="s">
        <v>0</v>
      </c>
      <c r="Q23" s="19" t="s">
        <v>182</v>
      </c>
      <c r="R23" s="19" t="s">
        <v>181</v>
      </c>
      <c r="S23" s="8" t="s">
        <v>180</v>
      </c>
    </row>
    <row r="24" spans="1:19" ht="409.6" customHeight="1">
      <c r="A24" s="37" t="s">
        <v>448</v>
      </c>
      <c r="B24" s="6" t="s">
        <v>62</v>
      </c>
      <c r="C24" s="6" t="s">
        <v>63</v>
      </c>
      <c r="D24" s="6" t="s">
        <v>64</v>
      </c>
      <c r="E24" s="6" t="s">
        <v>66</v>
      </c>
      <c r="F24" s="6" t="s">
        <v>0</v>
      </c>
      <c r="G24" s="6" t="s">
        <v>55</v>
      </c>
      <c r="H24" s="6" t="s">
        <v>0</v>
      </c>
      <c r="I24" s="6" t="s">
        <v>56</v>
      </c>
      <c r="J24" s="6" t="s">
        <v>57</v>
      </c>
      <c r="K24" s="7">
        <v>2</v>
      </c>
      <c r="L24" s="7"/>
      <c r="M24" s="7">
        <f>K24</f>
        <v>2</v>
      </c>
      <c r="N24" s="7" t="s">
        <v>0</v>
      </c>
      <c r="O24" s="7">
        <f t="shared" si="9"/>
        <v>2</v>
      </c>
      <c r="P24" s="7" t="s">
        <v>0</v>
      </c>
      <c r="Q24" s="19" t="s">
        <v>182</v>
      </c>
      <c r="R24" s="19" t="s">
        <v>181</v>
      </c>
      <c r="S24" s="8" t="s">
        <v>180</v>
      </c>
    </row>
    <row r="25" spans="1:19" ht="409.5" customHeight="1">
      <c r="A25" s="37" t="s">
        <v>449</v>
      </c>
      <c r="B25" s="6" t="s">
        <v>62</v>
      </c>
      <c r="C25" s="6" t="s">
        <v>63</v>
      </c>
      <c r="D25" s="6" t="s">
        <v>64</v>
      </c>
      <c r="E25" s="6" t="s">
        <v>65</v>
      </c>
      <c r="F25" s="6" t="s">
        <v>0</v>
      </c>
      <c r="G25" s="6" t="s">
        <v>55</v>
      </c>
      <c r="H25" s="6" t="s">
        <v>0</v>
      </c>
      <c r="I25" s="6" t="s">
        <v>56</v>
      </c>
      <c r="J25" s="6" t="s">
        <v>57</v>
      </c>
      <c r="K25" s="7">
        <v>460</v>
      </c>
      <c r="L25" s="7" t="s">
        <v>0</v>
      </c>
      <c r="M25" s="7">
        <f t="shared" si="8"/>
        <v>460</v>
      </c>
      <c r="N25" s="7" t="s">
        <v>0</v>
      </c>
      <c r="O25" s="7">
        <f t="shared" si="9"/>
        <v>460</v>
      </c>
      <c r="P25" s="7" t="s">
        <v>0</v>
      </c>
      <c r="Q25" s="19" t="s">
        <v>182</v>
      </c>
      <c r="R25" s="19" t="s">
        <v>181</v>
      </c>
      <c r="S25" s="8" t="s">
        <v>180</v>
      </c>
    </row>
    <row r="26" spans="1:19" ht="409.5" customHeight="1">
      <c r="A26" s="30" t="s">
        <v>466</v>
      </c>
      <c r="B26" s="6" t="s">
        <v>62</v>
      </c>
      <c r="C26" s="6" t="s">
        <v>63</v>
      </c>
      <c r="D26" s="6" t="s">
        <v>64</v>
      </c>
      <c r="E26" s="39" t="s">
        <v>467</v>
      </c>
      <c r="F26" s="59"/>
      <c r="G26" s="6" t="s">
        <v>55</v>
      </c>
      <c r="H26" s="6" t="s">
        <v>0</v>
      </c>
      <c r="I26" s="6" t="s">
        <v>56</v>
      </c>
      <c r="J26" s="6" t="s">
        <v>57</v>
      </c>
      <c r="K26" s="7">
        <v>0</v>
      </c>
      <c r="L26" s="7"/>
      <c r="M26" s="7">
        <f t="shared" si="8"/>
        <v>0</v>
      </c>
      <c r="N26" s="7"/>
      <c r="O26" s="7">
        <f t="shared" si="9"/>
        <v>0</v>
      </c>
      <c r="P26" s="7"/>
      <c r="Q26" s="19" t="s">
        <v>182</v>
      </c>
      <c r="R26" s="19" t="s">
        <v>181</v>
      </c>
      <c r="S26" s="8" t="s">
        <v>180</v>
      </c>
    </row>
    <row r="27" spans="1:19" ht="409.5" customHeight="1">
      <c r="A27" s="37" t="s">
        <v>456</v>
      </c>
      <c r="B27" s="6" t="s">
        <v>62</v>
      </c>
      <c r="C27" s="6" t="s">
        <v>63</v>
      </c>
      <c r="D27" s="6" t="s">
        <v>64</v>
      </c>
      <c r="E27" s="6" t="s">
        <v>290</v>
      </c>
      <c r="F27" s="59"/>
      <c r="G27" s="6" t="s">
        <v>55</v>
      </c>
      <c r="H27" s="6" t="s">
        <v>0</v>
      </c>
      <c r="I27" s="6" t="s">
        <v>56</v>
      </c>
      <c r="J27" s="6" t="s">
        <v>57</v>
      </c>
      <c r="K27" s="7">
        <v>0</v>
      </c>
      <c r="L27" s="7" t="s">
        <v>0</v>
      </c>
      <c r="M27" s="7">
        <f t="shared" ref="M27" si="10">K27</f>
        <v>0</v>
      </c>
      <c r="N27" s="7" t="s">
        <v>0</v>
      </c>
      <c r="O27" s="7">
        <f t="shared" ref="O27" si="11">M27</f>
        <v>0</v>
      </c>
      <c r="P27" s="7" t="s">
        <v>0</v>
      </c>
      <c r="Q27" s="19" t="s">
        <v>182</v>
      </c>
      <c r="R27" s="19" t="s">
        <v>181</v>
      </c>
      <c r="S27" s="8" t="s">
        <v>180</v>
      </c>
    </row>
    <row r="28" spans="1:19" ht="140.25" customHeight="1">
      <c r="A28" s="37" t="s">
        <v>450</v>
      </c>
      <c r="B28" s="6" t="s">
        <v>58</v>
      </c>
      <c r="C28" s="6" t="s">
        <v>54</v>
      </c>
      <c r="D28" s="6" t="s">
        <v>59</v>
      </c>
      <c r="E28" s="6" t="s">
        <v>54</v>
      </c>
      <c r="F28" s="6" t="s">
        <v>0</v>
      </c>
      <c r="G28" s="6" t="s">
        <v>55</v>
      </c>
      <c r="H28" s="6" t="s">
        <v>0</v>
      </c>
      <c r="I28" s="6" t="s">
        <v>56</v>
      </c>
      <c r="J28" s="6" t="s">
        <v>57</v>
      </c>
      <c r="K28" s="7">
        <v>87</v>
      </c>
      <c r="L28" s="7" t="s">
        <v>0</v>
      </c>
      <c r="M28" s="7">
        <f t="shared" si="8"/>
        <v>87</v>
      </c>
      <c r="N28" s="7" t="s">
        <v>0</v>
      </c>
      <c r="O28" s="7">
        <f t="shared" si="9"/>
        <v>87</v>
      </c>
      <c r="P28" s="7" t="s">
        <v>0</v>
      </c>
      <c r="Q28" s="19" t="s">
        <v>182</v>
      </c>
      <c r="R28" s="19" t="s">
        <v>181</v>
      </c>
      <c r="S28" s="8" t="s">
        <v>180</v>
      </c>
    </row>
    <row r="29" spans="1:19" ht="140.25" customHeight="1">
      <c r="A29" s="37" t="s">
        <v>451</v>
      </c>
      <c r="B29" s="6" t="s">
        <v>58</v>
      </c>
      <c r="C29" s="6" t="s">
        <v>54</v>
      </c>
      <c r="D29" s="6" t="s">
        <v>60</v>
      </c>
      <c r="E29" s="6" t="s">
        <v>54</v>
      </c>
      <c r="F29" s="6" t="s">
        <v>0</v>
      </c>
      <c r="G29" s="6" t="s">
        <v>55</v>
      </c>
      <c r="H29" s="6" t="s">
        <v>0</v>
      </c>
      <c r="I29" s="6" t="s">
        <v>56</v>
      </c>
      <c r="J29" s="6" t="s">
        <v>57</v>
      </c>
      <c r="K29" s="7">
        <v>87</v>
      </c>
      <c r="L29" s="7" t="s">
        <v>0</v>
      </c>
      <c r="M29" s="7">
        <f t="shared" si="8"/>
        <v>87</v>
      </c>
      <c r="N29" s="7" t="s">
        <v>0</v>
      </c>
      <c r="O29" s="7">
        <f t="shared" si="9"/>
        <v>87</v>
      </c>
      <c r="P29" s="7" t="s">
        <v>0</v>
      </c>
      <c r="Q29" s="19" t="s">
        <v>182</v>
      </c>
      <c r="R29" s="19" t="s">
        <v>181</v>
      </c>
      <c r="S29" s="8" t="s">
        <v>180</v>
      </c>
    </row>
    <row r="30" spans="1:19" ht="140.25" customHeight="1">
      <c r="A30" s="37" t="s">
        <v>452</v>
      </c>
      <c r="B30" s="6" t="s">
        <v>58</v>
      </c>
      <c r="C30" s="6" t="s">
        <v>54</v>
      </c>
      <c r="D30" s="6" t="s">
        <v>61</v>
      </c>
      <c r="E30" s="6" t="s">
        <v>54</v>
      </c>
      <c r="F30" s="6" t="s">
        <v>0</v>
      </c>
      <c r="G30" s="6" t="s">
        <v>55</v>
      </c>
      <c r="H30" s="6" t="s">
        <v>0</v>
      </c>
      <c r="I30" s="6" t="s">
        <v>56</v>
      </c>
      <c r="J30" s="6" t="s">
        <v>57</v>
      </c>
      <c r="K30" s="7">
        <v>87</v>
      </c>
      <c r="L30" s="7" t="s">
        <v>0</v>
      </c>
      <c r="M30" s="7">
        <f t="shared" si="8"/>
        <v>87</v>
      </c>
      <c r="N30" s="7" t="s">
        <v>0</v>
      </c>
      <c r="O30" s="7">
        <f t="shared" si="9"/>
        <v>87</v>
      </c>
      <c r="P30" s="7" t="s">
        <v>0</v>
      </c>
      <c r="Q30" s="19" t="s">
        <v>182</v>
      </c>
      <c r="R30" s="19" t="s">
        <v>181</v>
      </c>
      <c r="S30" s="8" t="s">
        <v>180</v>
      </c>
    </row>
    <row r="31" spans="1:19" ht="409.5" customHeight="1">
      <c r="A31" s="37" t="s">
        <v>453</v>
      </c>
      <c r="B31" s="6" t="s">
        <v>58</v>
      </c>
      <c r="C31" s="6" t="s">
        <v>54</v>
      </c>
      <c r="D31" s="6" t="s">
        <v>183</v>
      </c>
      <c r="E31" s="6" t="s">
        <v>54</v>
      </c>
      <c r="F31" s="6" t="s">
        <v>0</v>
      </c>
      <c r="G31" s="6" t="s">
        <v>55</v>
      </c>
      <c r="H31" s="6" t="s">
        <v>0</v>
      </c>
      <c r="I31" s="6" t="s">
        <v>56</v>
      </c>
      <c r="J31" s="6" t="s">
        <v>57</v>
      </c>
      <c r="K31" s="7">
        <v>87</v>
      </c>
      <c r="L31" s="7" t="s">
        <v>0</v>
      </c>
      <c r="M31" s="7">
        <f t="shared" si="8"/>
        <v>87</v>
      </c>
      <c r="N31" s="7" t="s">
        <v>0</v>
      </c>
      <c r="O31" s="7">
        <f t="shared" si="9"/>
        <v>87</v>
      </c>
      <c r="P31" s="7" t="s">
        <v>0</v>
      </c>
      <c r="Q31" s="8" t="s">
        <v>182</v>
      </c>
      <c r="R31" s="8" t="s">
        <v>181</v>
      </c>
      <c r="S31" s="8" t="s">
        <v>180</v>
      </c>
    </row>
    <row r="32" spans="1:19" ht="140.25" customHeight="1">
      <c r="A32" s="37" t="s">
        <v>454</v>
      </c>
      <c r="B32" s="6" t="s">
        <v>58</v>
      </c>
      <c r="C32" s="6" t="s">
        <v>54</v>
      </c>
      <c r="D32" s="6" t="s">
        <v>293</v>
      </c>
      <c r="E32" s="6" t="s">
        <v>54</v>
      </c>
      <c r="F32" s="6"/>
      <c r="G32" s="6" t="s">
        <v>55</v>
      </c>
      <c r="H32" s="6" t="s">
        <v>0</v>
      </c>
      <c r="I32" s="6" t="s">
        <v>56</v>
      </c>
      <c r="J32" s="6" t="s">
        <v>57</v>
      </c>
      <c r="K32" s="7">
        <v>15</v>
      </c>
      <c r="L32" s="7" t="s">
        <v>0</v>
      </c>
      <c r="M32" s="7">
        <f t="shared" si="8"/>
        <v>15</v>
      </c>
      <c r="N32" s="7" t="s">
        <v>0</v>
      </c>
      <c r="O32" s="7">
        <f t="shared" si="9"/>
        <v>15</v>
      </c>
      <c r="P32" s="7" t="s">
        <v>0</v>
      </c>
      <c r="Q32" s="8" t="s">
        <v>182</v>
      </c>
      <c r="R32" s="8" t="s">
        <v>181</v>
      </c>
      <c r="S32" s="8" t="s">
        <v>180</v>
      </c>
    </row>
    <row r="33" spans="1:19" ht="140.25" customHeight="1">
      <c r="A33" s="37" t="s">
        <v>455</v>
      </c>
      <c r="B33" s="6" t="s">
        <v>58</v>
      </c>
      <c r="C33" s="6" t="s">
        <v>54</v>
      </c>
      <c r="D33" s="6" t="s">
        <v>294</v>
      </c>
      <c r="E33" s="6" t="s">
        <v>54</v>
      </c>
      <c r="F33" s="6"/>
      <c r="G33" s="24" t="s">
        <v>55</v>
      </c>
      <c r="H33" s="6" t="s">
        <v>0</v>
      </c>
      <c r="I33" s="6" t="s">
        <v>56</v>
      </c>
      <c r="J33" s="6" t="s">
        <v>57</v>
      </c>
      <c r="K33" s="7">
        <v>25</v>
      </c>
      <c r="L33" s="7" t="s">
        <v>0</v>
      </c>
      <c r="M33" s="7">
        <f t="shared" si="8"/>
        <v>25</v>
      </c>
      <c r="N33" s="7" t="s">
        <v>0</v>
      </c>
      <c r="O33" s="7">
        <f t="shared" si="9"/>
        <v>25</v>
      </c>
      <c r="P33" s="7" t="s">
        <v>0</v>
      </c>
      <c r="Q33" s="8" t="s">
        <v>182</v>
      </c>
      <c r="R33" s="8" t="s">
        <v>181</v>
      </c>
      <c r="S33" s="8" t="s">
        <v>180</v>
      </c>
    </row>
    <row r="34" spans="1:19" ht="180">
      <c r="A34" s="37" t="s">
        <v>527</v>
      </c>
      <c r="B34" s="6" t="s">
        <v>62</v>
      </c>
      <c r="C34" s="6" t="s">
        <v>54</v>
      </c>
      <c r="D34" s="6" t="s">
        <v>61</v>
      </c>
      <c r="E34" s="6" t="s">
        <v>54</v>
      </c>
      <c r="F34" s="6"/>
      <c r="G34" s="6" t="s">
        <v>55</v>
      </c>
      <c r="H34" s="6"/>
      <c r="I34" s="6" t="s">
        <v>56</v>
      </c>
      <c r="J34" s="6" t="s">
        <v>57</v>
      </c>
      <c r="K34" s="7">
        <v>6</v>
      </c>
      <c r="L34" s="7">
        <v>0</v>
      </c>
      <c r="M34" s="7">
        <f>K34</f>
        <v>6</v>
      </c>
      <c r="N34" s="7">
        <f t="shared" ref="N34:N36" si="12">L34</f>
        <v>0</v>
      </c>
      <c r="O34" s="7">
        <f>M34</f>
        <v>6</v>
      </c>
      <c r="P34" s="7">
        <f t="shared" ref="P34:P36" si="13">N34</f>
        <v>0</v>
      </c>
      <c r="Q34" s="8" t="s">
        <v>182</v>
      </c>
      <c r="R34" s="8" t="s">
        <v>181</v>
      </c>
      <c r="S34" s="8" t="s">
        <v>180</v>
      </c>
    </row>
    <row r="35" spans="1:19" ht="180">
      <c r="A35" s="37" t="s">
        <v>528</v>
      </c>
      <c r="B35" s="6" t="s">
        <v>62</v>
      </c>
      <c r="C35" s="6" t="s">
        <v>54</v>
      </c>
      <c r="D35" s="6" t="s">
        <v>183</v>
      </c>
      <c r="E35" s="6" t="s">
        <v>54</v>
      </c>
      <c r="F35" s="6"/>
      <c r="G35" s="6" t="s">
        <v>55</v>
      </c>
      <c r="H35" s="6"/>
      <c r="I35" s="6" t="s">
        <v>56</v>
      </c>
      <c r="J35" s="6" t="s">
        <v>57</v>
      </c>
      <c r="K35" s="7">
        <v>6</v>
      </c>
      <c r="L35" s="7">
        <v>0</v>
      </c>
      <c r="M35" s="7">
        <f>K35</f>
        <v>6</v>
      </c>
      <c r="N35" s="7">
        <f t="shared" si="12"/>
        <v>0</v>
      </c>
      <c r="O35" s="7">
        <f>M35</f>
        <v>6</v>
      </c>
      <c r="P35" s="7">
        <f t="shared" si="13"/>
        <v>0</v>
      </c>
      <c r="Q35" s="8" t="s">
        <v>182</v>
      </c>
      <c r="R35" s="8" t="s">
        <v>181</v>
      </c>
      <c r="S35" s="8" t="s">
        <v>180</v>
      </c>
    </row>
    <row r="36" spans="1:19" ht="180">
      <c r="A36" s="37" t="s">
        <v>529</v>
      </c>
      <c r="B36" s="6" t="s">
        <v>62</v>
      </c>
      <c r="C36" s="6" t="s">
        <v>54</v>
      </c>
      <c r="D36" s="6" t="s">
        <v>294</v>
      </c>
      <c r="E36" s="6" t="s">
        <v>54</v>
      </c>
      <c r="F36" s="6"/>
      <c r="G36" s="6" t="s">
        <v>55</v>
      </c>
      <c r="H36" s="6"/>
      <c r="I36" s="6" t="s">
        <v>56</v>
      </c>
      <c r="J36" s="6" t="s">
        <v>57</v>
      </c>
      <c r="K36" s="7">
        <v>6</v>
      </c>
      <c r="L36" s="7">
        <v>0</v>
      </c>
      <c r="M36" s="7">
        <f>K36</f>
        <v>6</v>
      </c>
      <c r="N36" s="7">
        <f t="shared" si="12"/>
        <v>0</v>
      </c>
      <c r="O36" s="7">
        <f>M36</f>
        <v>6</v>
      </c>
      <c r="P36" s="7">
        <f t="shared" si="13"/>
        <v>0</v>
      </c>
      <c r="Q36" s="8" t="s">
        <v>182</v>
      </c>
      <c r="R36" s="8" t="s">
        <v>181</v>
      </c>
      <c r="S36" s="8" t="s">
        <v>180</v>
      </c>
    </row>
    <row r="37" spans="1:19" ht="409.6" customHeight="1">
      <c r="A37" s="37" t="s">
        <v>459</v>
      </c>
      <c r="B37" s="6" t="s">
        <v>277</v>
      </c>
      <c r="C37" s="6" t="s">
        <v>461</v>
      </c>
      <c r="D37" s="6" t="s">
        <v>279</v>
      </c>
      <c r="E37" s="6" t="s">
        <v>278</v>
      </c>
      <c r="F37" s="6"/>
      <c r="G37" s="6" t="s">
        <v>55</v>
      </c>
      <c r="H37" s="6"/>
      <c r="I37" s="6" t="s">
        <v>280</v>
      </c>
      <c r="J37" s="6" t="s">
        <v>281</v>
      </c>
      <c r="K37" s="7">
        <v>0</v>
      </c>
      <c r="L37" s="7"/>
      <c r="M37" s="7">
        <f t="shared" si="8"/>
        <v>0</v>
      </c>
      <c r="N37" s="7"/>
      <c r="O37" s="7">
        <f t="shared" si="9"/>
        <v>0</v>
      </c>
      <c r="P37" s="7"/>
      <c r="Q37" s="8" t="s">
        <v>283</v>
      </c>
      <c r="R37" s="38">
        <v>41967</v>
      </c>
      <c r="S37" s="8" t="s">
        <v>282</v>
      </c>
    </row>
    <row r="38" spans="1:19" ht="271.5" customHeight="1">
      <c r="A38" s="37" t="s">
        <v>457</v>
      </c>
      <c r="B38" s="6" t="s">
        <v>277</v>
      </c>
      <c r="C38" s="6" t="s">
        <v>461</v>
      </c>
      <c r="D38" s="6" t="s">
        <v>279</v>
      </c>
      <c r="E38" s="6" t="s">
        <v>278</v>
      </c>
      <c r="F38" s="6"/>
      <c r="G38" s="6" t="s">
        <v>55</v>
      </c>
      <c r="H38" s="6"/>
      <c r="I38" s="6" t="s">
        <v>280</v>
      </c>
      <c r="J38" s="6" t="s">
        <v>281</v>
      </c>
      <c r="K38" s="7"/>
      <c r="L38" s="7">
        <v>46</v>
      </c>
      <c r="M38" s="7"/>
      <c r="N38" s="7">
        <f>L38</f>
        <v>46</v>
      </c>
      <c r="O38" s="7"/>
      <c r="P38" s="7">
        <f>L38</f>
        <v>46</v>
      </c>
      <c r="Q38" s="8" t="s">
        <v>283</v>
      </c>
      <c r="R38" s="38">
        <v>41967</v>
      </c>
      <c r="S38" s="8" t="s">
        <v>282</v>
      </c>
    </row>
    <row r="39" spans="1:19" ht="383.25" customHeight="1">
      <c r="A39" s="37" t="s">
        <v>460</v>
      </c>
      <c r="B39" s="6" t="s">
        <v>277</v>
      </c>
      <c r="C39" s="6" t="s">
        <v>461</v>
      </c>
      <c r="D39" s="6" t="s">
        <v>279</v>
      </c>
      <c r="E39" s="6" t="s">
        <v>278</v>
      </c>
      <c r="F39" s="6"/>
      <c r="G39" s="6" t="s">
        <v>55</v>
      </c>
      <c r="H39" s="6"/>
      <c r="I39" s="6" t="s">
        <v>280</v>
      </c>
      <c r="J39" s="6" t="s">
        <v>281</v>
      </c>
      <c r="K39" s="7">
        <v>147</v>
      </c>
      <c r="L39" s="7"/>
      <c r="M39" s="7">
        <f>K39</f>
        <v>147</v>
      </c>
      <c r="N39" s="7"/>
      <c r="O39" s="7">
        <f>K39</f>
        <v>147</v>
      </c>
      <c r="P39" s="7"/>
      <c r="Q39" s="8" t="s">
        <v>283</v>
      </c>
      <c r="R39" s="38">
        <v>41967</v>
      </c>
      <c r="S39" s="8" t="s">
        <v>282</v>
      </c>
    </row>
    <row r="40" spans="1:19" ht="367.5" customHeight="1">
      <c r="A40" s="37" t="s">
        <v>458</v>
      </c>
      <c r="B40" s="6" t="s">
        <v>277</v>
      </c>
      <c r="C40" s="6" t="s">
        <v>461</v>
      </c>
      <c r="D40" s="6" t="s">
        <v>279</v>
      </c>
      <c r="E40" s="6" t="s">
        <v>278</v>
      </c>
      <c r="F40" s="6"/>
      <c r="G40" s="6" t="s">
        <v>55</v>
      </c>
      <c r="H40" s="6"/>
      <c r="I40" s="6" t="s">
        <v>280</v>
      </c>
      <c r="J40" s="6" t="s">
        <v>281</v>
      </c>
      <c r="K40" s="7"/>
      <c r="L40" s="7">
        <v>340</v>
      </c>
      <c r="M40" s="7"/>
      <c r="N40" s="7">
        <f>L40</f>
        <v>340</v>
      </c>
      <c r="O40" s="7"/>
      <c r="P40" s="7">
        <f>L40</f>
        <v>340</v>
      </c>
      <c r="Q40" s="8" t="s">
        <v>283</v>
      </c>
      <c r="R40" s="38">
        <v>41967</v>
      </c>
      <c r="S40" s="8" t="s">
        <v>282</v>
      </c>
    </row>
  </sheetData>
  <mergeCells count="18">
    <mergeCell ref="F5:F6"/>
    <mergeCell ref="G5:G6"/>
    <mergeCell ref="H5:H6"/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93"/>
  <sheetViews>
    <sheetView topLeftCell="A134" zoomScale="84" zoomScaleNormal="84" workbookViewId="0">
      <selection activeCell="A137" sqref="A137:XFD142"/>
    </sheetView>
  </sheetViews>
  <sheetFormatPr defaultRowHeight="12"/>
  <cols>
    <col min="1" max="1" width="23" style="33" customWidth="1"/>
    <col min="2" max="2" width="22.5" style="33" customWidth="1"/>
    <col min="3" max="3" width="21.6640625" style="33" customWidth="1"/>
    <col min="4" max="4" width="29.5" style="33" customWidth="1"/>
    <col min="5" max="7" width="15" style="33" customWidth="1"/>
    <col min="8" max="8" width="30.1640625" style="33" customWidth="1"/>
    <col min="9" max="9" width="10.1640625" style="33" customWidth="1"/>
    <col min="10" max="10" width="12.33203125" style="33" customWidth="1"/>
    <col min="11" max="11" width="12.5" style="33" customWidth="1"/>
    <col min="12" max="12" width="13.1640625" style="33" customWidth="1"/>
    <col min="13" max="13" width="21.6640625" style="33" customWidth="1"/>
    <col min="14" max="17" width="9.33203125" style="33"/>
    <col min="18" max="18" width="12.6640625" style="33" bestFit="1" customWidth="1"/>
    <col min="19" max="19" width="13.6640625" style="33" bestFit="1" customWidth="1"/>
    <col min="20" max="20" width="9.6640625" style="33" bestFit="1" customWidth="1"/>
    <col min="21" max="16384" width="9.33203125" style="33"/>
  </cols>
  <sheetData>
    <row r="1" spans="1:13">
      <c r="A1" s="31" t="s">
        <v>0</v>
      </c>
    </row>
    <row r="2" spans="1:13" ht="31.15" customHeight="1">
      <c r="A2" s="75" t="s">
        <v>69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95.65" customHeight="1">
      <c r="A3" s="76" t="s">
        <v>174</v>
      </c>
      <c r="B3" s="72" t="s">
        <v>17</v>
      </c>
      <c r="C3" s="72" t="s">
        <v>18</v>
      </c>
      <c r="D3" s="72"/>
      <c r="E3" s="72"/>
      <c r="F3" s="72" t="s">
        <v>19</v>
      </c>
      <c r="G3" s="72"/>
      <c r="H3" s="72" t="s">
        <v>70</v>
      </c>
      <c r="I3" s="72"/>
      <c r="J3" s="72" t="s">
        <v>71</v>
      </c>
      <c r="K3" s="72"/>
      <c r="L3" s="72"/>
      <c r="M3" s="72" t="s">
        <v>72</v>
      </c>
    </row>
    <row r="4" spans="1:13" ht="160.5" customHeight="1">
      <c r="A4" s="77" t="s">
        <v>0</v>
      </c>
      <c r="B4" s="72" t="s">
        <v>0</v>
      </c>
      <c r="C4" s="49" t="s">
        <v>22</v>
      </c>
      <c r="D4" s="49" t="s">
        <v>23</v>
      </c>
      <c r="E4" s="49" t="s">
        <v>24</v>
      </c>
      <c r="F4" s="49" t="s">
        <v>25</v>
      </c>
      <c r="G4" s="49" t="s">
        <v>26</v>
      </c>
      <c r="H4" s="49" t="s">
        <v>27</v>
      </c>
      <c r="I4" s="49" t="s">
        <v>28</v>
      </c>
      <c r="J4" s="49" t="s">
        <v>522</v>
      </c>
      <c r="K4" s="49" t="s">
        <v>520</v>
      </c>
      <c r="L4" s="49" t="s">
        <v>523</v>
      </c>
      <c r="M4" s="72" t="s">
        <v>0</v>
      </c>
    </row>
    <row r="5" spans="1:13" ht="300">
      <c r="A5" s="32" t="s">
        <v>437</v>
      </c>
      <c r="B5" s="39" t="s">
        <v>53</v>
      </c>
      <c r="C5" s="39" t="s">
        <v>308</v>
      </c>
      <c r="D5" s="39" t="s">
        <v>54</v>
      </c>
      <c r="E5" s="39"/>
      <c r="F5" s="39" t="s">
        <v>55</v>
      </c>
      <c r="G5" s="39"/>
      <c r="H5" s="39" t="s">
        <v>73</v>
      </c>
      <c r="I5" s="39" t="s">
        <v>74</v>
      </c>
      <c r="J5" s="40">
        <v>100</v>
      </c>
      <c r="K5" s="40">
        <v>100</v>
      </c>
      <c r="L5" s="40">
        <v>100</v>
      </c>
      <c r="M5" s="41">
        <v>5</v>
      </c>
    </row>
    <row r="6" spans="1:13" ht="409.5">
      <c r="A6" s="32" t="s">
        <v>437</v>
      </c>
      <c r="B6" s="39" t="s">
        <v>53</v>
      </c>
      <c r="C6" s="39" t="s">
        <v>308</v>
      </c>
      <c r="D6" s="39" t="s">
        <v>54</v>
      </c>
      <c r="E6" s="39"/>
      <c r="F6" s="39" t="s">
        <v>55</v>
      </c>
      <c r="G6" s="39"/>
      <c r="H6" s="39" t="s">
        <v>75</v>
      </c>
      <c r="I6" s="39" t="s">
        <v>74</v>
      </c>
      <c r="J6" s="40">
        <v>100</v>
      </c>
      <c r="K6" s="40">
        <v>100</v>
      </c>
      <c r="L6" s="40">
        <v>100</v>
      </c>
      <c r="M6" s="41">
        <v>5</v>
      </c>
    </row>
    <row r="7" spans="1:13" ht="300">
      <c r="A7" s="32" t="s">
        <v>437</v>
      </c>
      <c r="B7" s="39" t="s">
        <v>53</v>
      </c>
      <c r="C7" s="39" t="s">
        <v>308</v>
      </c>
      <c r="D7" s="39" t="s">
        <v>54</v>
      </c>
      <c r="E7" s="39"/>
      <c r="F7" s="39" t="s">
        <v>55</v>
      </c>
      <c r="G7" s="39"/>
      <c r="H7" s="39" t="s">
        <v>76</v>
      </c>
      <c r="I7" s="39" t="s">
        <v>74</v>
      </c>
      <c r="J7" s="40">
        <v>100</v>
      </c>
      <c r="K7" s="40">
        <v>100</v>
      </c>
      <c r="L7" s="40">
        <v>100</v>
      </c>
      <c r="M7" s="41">
        <v>5</v>
      </c>
    </row>
    <row r="8" spans="1:13" ht="300">
      <c r="A8" s="32" t="s">
        <v>437</v>
      </c>
      <c r="B8" s="39" t="s">
        <v>53</v>
      </c>
      <c r="C8" s="39" t="s">
        <v>308</v>
      </c>
      <c r="D8" s="39" t="s">
        <v>54</v>
      </c>
      <c r="E8" s="39"/>
      <c r="F8" s="39" t="s">
        <v>55</v>
      </c>
      <c r="G8" s="39"/>
      <c r="H8" s="39" t="s">
        <v>77</v>
      </c>
      <c r="I8" s="39" t="s">
        <v>74</v>
      </c>
      <c r="J8" s="40">
        <v>100</v>
      </c>
      <c r="K8" s="40">
        <v>100</v>
      </c>
      <c r="L8" s="40">
        <v>100</v>
      </c>
      <c r="M8" s="41">
        <v>5</v>
      </c>
    </row>
    <row r="9" spans="1:13" ht="300">
      <c r="A9" s="42" t="s">
        <v>437</v>
      </c>
      <c r="B9" s="43" t="s">
        <v>53</v>
      </c>
      <c r="C9" s="43" t="s">
        <v>308</v>
      </c>
      <c r="D9" s="43" t="s">
        <v>54</v>
      </c>
      <c r="E9" s="43"/>
      <c r="F9" s="43" t="s">
        <v>55</v>
      </c>
      <c r="G9" s="43"/>
      <c r="H9" s="43" t="s">
        <v>78</v>
      </c>
      <c r="I9" s="43" t="s">
        <v>74</v>
      </c>
      <c r="J9" s="44">
        <v>100</v>
      </c>
      <c r="K9" s="44">
        <v>100</v>
      </c>
      <c r="L9" s="44">
        <v>100</v>
      </c>
      <c r="M9" s="45">
        <v>5</v>
      </c>
    </row>
    <row r="10" spans="1:13" ht="300">
      <c r="A10" s="36" t="s">
        <v>462</v>
      </c>
      <c r="B10" s="39" t="s">
        <v>53</v>
      </c>
      <c r="C10" s="39" t="s">
        <v>308</v>
      </c>
      <c r="D10" s="39" t="s">
        <v>54</v>
      </c>
      <c r="E10" s="39"/>
      <c r="F10" s="39" t="s">
        <v>55</v>
      </c>
      <c r="G10" s="39"/>
      <c r="H10" s="39" t="s">
        <v>284</v>
      </c>
      <c r="I10" s="39" t="s">
        <v>74</v>
      </c>
      <c r="J10" s="40">
        <v>0</v>
      </c>
      <c r="K10" s="40">
        <v>0</v>
      </c>
      <c r="L10" s="40">
        <v>0</v>
      </c>
      <c r="M10" s="41">
        <v>5</v>
      </c>
    </row>
    <row r="11" spans="1:13" ht="108">
      <c r="A11" s="35" t="s">
        <v>438</v>
      </c>
      <c r="B11" s="39" t="s">
        <v>58</v>
      </c>
      <c r="C11" s="39" t="s">
        <v>59</v>
      </c>
      <c r="D11" s="39" t="s">
        <v>54</v>
      </c>
      <c r="E11" s="39"/>
      <c r="F11" s="39" t="s">
        <v>55</v>
      </c>
      <c r="G11" s="39"/>
      <c r="H11" s="39" t="s">
        <v>73</v>
      </c>
      <c r="I11" s="39" t="s">
        <v>74</v>
      </c>
      <c r="J11" s="40">
        <v>100</v>
      </c>
      <c r="K11" s="40">
        <v>100</v>
      </c>
      <c r="L11" s="40">
        <v>100</v>
      </c>
      <c r="M11" s="41">
        <v>5</v>
      </c>
    </row>
    <row r="12" spans="1:13" ht="409.5">
      <c r="A12" s="35" t="s">
        <v>438</v>
      </c>
      <c r="B12" s="39" t="s">
        <v>58</v>
      </c>
      <c r="C12" s="39" t="s">
        <v>59</v>
      </c>
      <c r="D12" s="39" t="s">
        <v>54</v>
      </c>
      <c r="E12" s="39"/>
      <c r="F12" s="39" t="s">
        <v>55</v>
      </c>
      <c r="G12" s="39"/>
      <c r="H12" s="39" t="s">
        <v>75</v>
      </c>
      <c r="I12" s="39" t="s">
        <v>74</v>
      </c>
      <c r="J12" s="40">
        <v>100</v>
      </c>
      <c r="K12" s="40">
        <v>100</v>
      </c>
      <c r="L12" s="40">
        <v>100</v>
      </c>
      <c r="M12" s="41">
        <v>5</v>
      </c>
    </row>
    <row r="13" spans="1:13" ht="108">
      <c r="A13" s="35" t="s">
        <v>438</v>
      </c>
      <c r="B13" s="39" t="s">
        <v>58</v>
      </c>
      <c r="C13" s="39" t="s">
        <v>59</v>
      </c>
      <c r="D13" s="39" t="s">
        <v>54</v>
      </c>
      <c r="E13" s="39"/>
      <c r="F13" s="39" t="s">
        <v>55</v>
      </c>
      <c r="G13" s="39"/>
      <c r="H13" s="39" t="s">
        <v>76</v>
      </c>
      <c r="I13" s="39" t="s">
        <v>74</v>
      </c>
      <c r="J13" s="40">
        <v>100</v>
      </c>
      <c r="K13" s="40">
        <v>100</v>
      </c>
      <c r="L13" s="40">
        <v>100</v>
      </c>
      <c r="M13" s="41">
        <v>5</v>
      </c>
    </row>
    <row r="14" spans="1:13" ht="108">
      <c r="A14" s="35" t="s">
        <v>438</v>
      </c>
      <c r="B14" s="39" t="s">
        <v>58</v>
      </c>
      <c r="C14" s="39" t="s">
        <v>59</v>
      </c>
      <c r="D14" s="39" t="s">
        <v>54</v>
      </c>
      <c r="E14" s="39"/>
      <c r="F14" s="39" t="s">
        <v>55</v>
      </c>
      <c r="G14" s="39"/>
      <c r="H14" s="39" t="s">
        <v>77</v>
      </c>
      <c r="I14" s="39" t="s">
        <v>74</v>
      </c>
      <c r="J14" s="40">
        <v>100</v>
      </c>
      <c r="K14" s="40">
        <v>100</v>
      </c>
      <c r="L14" s="40">
        <v>100</v>
      </c>
      <c r="M14" s="41">
        <v>5</v>
      </c>
    </row>
    <row r="15" spans="1:13" ht="108">
      <c r="A15" s="35" t="s">
        <v>438</v>
      </c>
      <c r="B15" s="39" t="s">
        <v>58</v>
      </c>
      <c r="C15" s="39" t="s">
        <v>59</v>
      </c>
      <c r="D15" s="39" t="s">
        <v>54</v>
      </c>
      <c r="E15" s="39"/>
      <c r="F15" s="39" t="s">
        <v>55</v>
      </c>
      <c r="G15" s="39"/>
      <c r="H15" s="39" t="s">
        <v>78</v>
      </c>
      <c r="I15" s="39" t="s">
        <v>74</v>
      </c>
      <c r="J15" s="40">
        <v>100</v>
      </c>
      <c r="K15" s="40">
        <v>100</v>
      </c>
      <c r="L15" s="40">
        <v>100</v>
      </c>
      <c r="M15" s="41">
        <v>5</v>
      </c>
    </row>
    <row r="16" spans="1:13" ht="108">
      <c r="A16" s="35" t="s">
        <v>463</v>
      </c>
      <c r="B16" s="39" t="s">
        <v>58</v>
      </c>
      <c r="C16" s="39" t="s">
        <v>59</v>
      </c>
      <c r="D16" s="39" t="s">
        <v>54</v>
      </c>
      <c r="E16" s="39"/>
      <c r="F16" s="39" t="s">
        <v>55</v>
      </c>
      <c r="G16" s="39"/>
      <c r="H16" s="39" t="s">
        <v>284</v>
      </c>
      <c r="I16" s="39" t="s">
        <v>74</v>
      </c>
      <c r="J16" s="40">
        <v>0</v>
      </c>
      <c r="K16" s="40">
        <v>0</v>
      </c>
      <c r="L16" s="40">
        <v>0</v>
      </c>
      <c r="M16" s="41">
        <v>5</v>
      </c>
    </row>
    <row r="17" spans="1:13" ht="108">
      <c r="A17" s="35" t="s">
        <v>439</v>
      </c>
      <c r="B17" s="39" t="s">
        <v>58</v>
      </c>
      <c r="C17" s="39" t="s">
        <v>60</v>
      </c>
      <c r="D17" s="39" t="s">
        <v>54</v>
      </c>
      <c r="E17" s="39"/>
      <c r="F17" s="39" t="s">
        <v>55</v>
      </c>
      <c r="G17" s="39"/>
      <c r="H17" s="39" t="s">
        <v>73</v>
      </c>
      <c r="I17" s="39" t="s">
        <v>74</v>
      </c>
      <c r="J17" s="40">
        <v>100</v>
      </c>
      <c r="K17" s="40">
        <v>100</v>
      </c>
      <c r="L17" s="40">
        <v>100</v>
      </c>
      <c r="M17" s="41">
        <v>5</v>
      </c>
    </row>
    <row r="18" spans="1:13" ht="409.5">
      <c r="A18" s="35" t="s">
        <v>439</v>
      </c>
      <c r="B18" s="39" t="s">
        <v>58</v>
      </c>
      <c r="C18" s="39" t="s">
        <v>60</v>
      </c>
      <c r="D18" s="39" t="s">
        <v>54</v>
      </c>
      <c r="E18" s="39"/>
      <c r="F18" s="39" t="s">
        <v>55</v>
      </c>
      <c r="G18" s="39"/>
      <c r="H18" s="39" t="s">
        <v>75</v>
      </c>
      <c r="I18" s="39" t="s">
        <v>74</v>
      </c>
      <c r="J18" s="40">
        <v>100</v>
      </c>
      <c r="K18" s="40">
        <v>100</v>
      </c>
      <c r="L18" s="40">
        <v>100</v>
      </c>
      <c r="M18" s="41">
        <v>5</v>
      </c>
    </row>
    <row r="19" spans="1:13" ht="108">
      <c r="A19" s="35" t="s">
        <v>439</v>
      </c>
      <c r="B19" s="39" t="s">
        <v>58</v>
      </c>
      <c r="C19" s="39" t="s">
        <v>60</v>
      </c>
      <c r="D19" s="39" t="s">
        <v>54</v>
      </c>
      <c r="E19" s="39"/>
      <c r="F19" s="39" t="s">
        <v>55</v>
      </c>
      <c r="G19" s="39"/>
      <c r="H19" s="39" t="s">
        <v>76</v>
      </c>
      <c r="I19" s="39" t="s">
        <v>74</v>
      </c>
      <c r="J19" s="40">
        <v>100</v>
      </c>
      <c r="K19" s="40">
        <v>100</v>
      </c>
      <c r="L19" s="40">
        <v>100</v>
      </c>
      <c r="M19" s="41">
        <v>5</v>
      </c>
    </row>
    <row r="20" spans="1:13" ht="108">
      <c r="A20" s="35" t="s">
        <v>439</v>
      </c>
      <c r="B20" s="39" t="s">
        <v>58</v>
      </c>
      <c r="C20" s="39" t="s">
        <v>60</v>
      </c>
      <c r="D20" s="39" t="s">
        <v>54</v>
      </c>
      <c r="E20" s="39"/>
      <c r="F20" s="39" t="s">
        <v>55</v>
      </c>
      <c r="G20" s="39"/>
      <c r="H20" s="39" t="s">
        <v>77</v>
      </c>
      <c r="I20" s="39" t="s">
        <v>74</v>
      </c>
      <c r="J20" s="40">
        <v>100</v>
      </c>
      <c r="K20" s="40">
        <v>100</v>
      </c>
      <c r="L20" s="40">
        <v>100</v>
      </c>
      <c r="M20" s="41">
        <v>5</v>
      </c>
    </row>
    <row r="21" spans="1:13" ht="108">
      <c r="A21" s="35" t="s">
        <v>439</v>
      </c>
      <c r="B21" s="39" t="s">
        <v>58</v>
      </c>
      <c r="C21" s="39" t="s">
        <v>60</v>
      </c>
      <c r="D21" s="43" t="s">
        <v>54</v>
      </c>
      <c r="E21" s="43"/>
      <c r="F21" s="43" t="s">
        <v>55</v>
      </c>
      <c r="G21" s="43"/>
      <c r="H21" s="43" t="s">
        <v>78</v>
      </c>
      <c r="I21" s="43" t="s">
        <v>74</v>
      </c>
      <c r="J21" s="44">
        <v>100</v>
      </c>
      <c r="K21" s="44">
        <v>100</v>
      </c>
      <c r="L21" s="44">
        <v>100</v>
      </c>
      <c r="M21" s="45">
        <v>5</v>
      </c>
    </row>
    <row r="22" spans="1:13" ht="108">
      <c r="A22" s="35" t="s">
        <v>439</v>
      </c>
      <c r="B22" s="39" t="s">
        <v>58</v>
      </c>
      <c r="C22" s="39" t="s">
        <v>60</v>
      </c>
      <c r="D22" s="39" t="s">
        <v>54</v>
      </c>
      <c r="E22" s="39"/>
      <c r="F22" s="39" t="s">
        <v>55</v>
      </c>
      <c r="G22" s="39"/>
      <c r="H22" s="39" t="s">
        <v>284</v>
      </c>
      <c r="I22" s="39" t="s">
        <v>74</v>
      </c>
      <c r="J22" s="40">
        <v>0</v>
      </c>
      <c r="K22" s="40">
        <v>0</v>
      </c>
      <c r="L22" s="40">
        <v>0</v>
      </c>
      <c r="M22" s="41">
        <v>5</v>
      </c>
    </row>
    <row r="23" spans="1:13" ht="108">
      <c r="A23" s="35" t="s">
        <v>440</v>
      </c>
      <c r="B23" s="39" t="s">
        <v>58</v>
      </c>
      <c r="C23" s="39" t="s">
        <v>61</v>
      </c>
      <c r="D23" s="39" t="s">
        <v>54</v>
      </c>
      <c r="E23" s="39"/>
      <c r="F23" s="39" t="s">
        <v>55</v>
      </c>
      <c r="G23" s="39"/>
      <c r="H23" s="39" t="s">
        <v>73</v>
      </c>
      <c r="I23" s="39" t="s">
        <v>74</v>
      </c>
      <c r="J23" s="40">
        <v>100</v>
      </c>
      <c r="K23" s="40">
        <v>100</v>
      </c>
      <c r="L23" s="40">
        <v>100</v>
      </c>
      <c r="M23" s="41">
        <v>5</v>
      </c>
    </row>
    <row r="24" spans="1:13" ht="409.5">
      <c r="A24" s="35" t="s">
        <v>440</v>
      </c>
      <c r="B24" s="39" t="s">
        <v>58</v>
      </c>
      <c r="C24" s="39" t="s">
        <v>61</v>
      </c>
      <c r="D24" s="39" t="s">
        <v>54</v>
      </c>
      <c r="E24" s="39"/>
      <c r="F24" s="39" t="s">
        <v>55</v>
      </c>
      <c r="G24" s="39"/>
      <c r="H24" s="39" t="s">
        <v>75</v>
      </c>
      <c r="I24" s="39" t="s">
        <v>74</v>
      </c>
      <c r="J24" s="40">
        <v>100</v>
      </c>
      <c r="K24" s="40">
        <v>100</v>
      </c>
      <c r="L24" s="40">
        <v>100</v>
      </c>
      <c r="M24" s="41">
        <v>5</v>
      </c>
    </row>
    <row r="25" spans="1:13" ht="108">
      <c r="A25" s="35" t="s">
        <v>440</v>
      </c>
      <c r="B25" s="39" t="s">
        <v>58</v>
      </c>
      <c r="C25" s="39" t="s">
        <v>61</v>
      </c>
      <c r="D25" s="39" t="s">
        <v>54</v>
      </c>
      <c r="E25" s="39"/>
      <c r="F25" s="39" t="s">
        <v>55</v>
      </c>
      <c r="G25" s="39"/>
      <c r="H25" s="39" t="s">
        <v>76</v>
      </c>
      <c r="I25" s="39" t="s">
        <v>74</v>
      </c>
      <c r="J25" s="40">
        <v>100</v>
      </c>
      <c r="K25" s="40">
        <v>100</v>
      </c>
      <c r="L25" s="40">
        <v>100</v>
      </c>
      <c r="M25" s="41">
        <v>5</v>
      </c>
    </row>
    <row r="26" spans="1:13" ht="108">
      <c r="A26" s="35" t="s">
        <v>440</v>
      </c>
      <c r="B26" s="39" t="s">
        <v>58</v>
      </c>
      <c r="C26" s="39" t="s">
        <v>61</v>
      </c>
      <c r="D26" s="39" t="s">
        <v>54</v>
      </c>
      <c r="E26" s="39"/>
      <c r="F26" s="39" t="s">
        <v>55</v>
      </c>
      <c r="G26" s="39"/>
      <c r="H26" s="39" t="s">
        <v>77</v>
      </c>
      <c r="I26" s="39" t="s">
        <v>74</v>
      </c>
      <c r="J26" s="40">
        <v>100</v>
      </c>
      <c r="K26" s="40">
        <v>100</v>
      </c>
      <c r="L26" s="40">
        <v>100</v>
      </c>
      <c r="M26" s="41">
        <v>5</v>
      </c>
    </row>
    <row r="27" spans="1:13" ht="108">
      <c r="A27" s="35" t="s">
        <v>440</v>
      </c>
      <c r="B27" s="39" t="s">
        <v>58</v>
      </c>
      <c r="C27" s="39" t="s">
        <v>61</v>
      </c>
      <c r="D27" s="39" t="s">
        <v>54</v>
      </c>
      <c r="E27" s="39"/>
      <c r="F27" s="39" t="s">
        <v>55</v>
      </c>
      <c r="G27" s="39"/>
      <c r="H27" s="39" t="s">
        <v>78</v>
      </c>
      <c r="I27" s="39" t="s">
        <v>74</v>
      </c>
      <c r="J27" s="40">
        <v>100</v>
      </c>
      <c r="K27" s="40">
        <v>100</v>
      </c>
      <c r="L27" s="40">
        <v>100</v>
      </c>
      <c r="M27" s="41">
        <v>5</v>
      </c>
    </row>
    <row r="28" spans="1:13" ht="108">
      <c r="A28" s="35" t="s">
        <v>440</v>
      </c>
      <c r="B28" s="39" t="s">
        <v>58</v>
      </c>
      <c r="C28" s="39" t="s">
        <v>61</v>
      </c>
      <c r="D28" s="39" t="s">
        <v>54</v>
      </c>
      <c r="E28" s="39"/>
      <c r="F28" s="39" t="s">
        <v>55</v>
      </c>
      <c r="G28" s="39"/>
      <c r="H28" s="39" t="s">
        <v>284</v>
      </c>
      <c r="I28" s="39" t="s">
        <v>74</v>
      </c>
      <c r="J28" s="40">
        <v>0</v>
      </c>
      <c r="K28" s="40">
        <v>0</v>
      </c>
      <c r="L28" s="40">
        <v>0</v>
      </c>
      <c r="M28" s="41">
        <v>5</v>
      </c>
    </row>
    <row r="29" spans="1:13" ht="108">
      <c r="A29" s="35" t="s">
        <v>441</v>
      </c>
      <c r="B29" s="39" t="s">
        <v>58</v>
      </c>
      <c r="C29" s="39" t="s">
        <v>183</v>
      </c>
      <c r="D29" s="39" t="s">
        <v>54</v>
      </c>
      <c r="E29" s="39"/>
      <c r="F29" s="39" t="s">
        <v>55</v>
      </c>
      <c r="G29" s="39"/>
      <c r="H29" s="39" t="s">
        <v>73</v>
      </c>
      <c r="I29" s="39" t="s">
        <v>74</v>
      </c>
      <c r="J29" s="40">
        <v>100</v>
      </c>
      <c r="K29" s="40">
        <v>100</v>
      </c>
      <c r="L29" s="40">
        <v>100</v>
      </c>
      <c r="M29" s="41">
        <v>5</v>
      </c>
    </row>
    <row r="30" spans="1:13" ht="409.5">
      <c r="A30" s="35" t="s">
        <v>441</v>
      </c>
      <c r="B30" s="39" t="s">
        <v>58</v>
      </c>
      <c r="C30" s="39" t="s">
        <v>183</v>
      </c>
      <c r="D30" s="39" t="s">
        <v>54</v>
      </c>
      <c r="E30" s="39"/>
      <c r="F30" s="39" t="s">
        <v>55</v>
      </c>
      <c r="G30" s="39"/>
      <c r="H30" s="39" t="s">
        <v>75</v>
      </c>
      <c r="I30" s="39" t="s">
        <v>74</v>
      </c>
      <c r="J30" s="40">
        <v>100</v>
      </c>
      <c r="K30" s="40">
        <v>100</v>
      </c>
      <c r="L30" s="40">
        <v>100</v>
      </c>
      <c r="M30" s="41">
        <v>5</v>
      </c>
    </row>
    <row r="31" spans="1:13" ht="108">
      <c r="A31" s="35" t="s">
        <v>441</v>
      </c>
      <c r="B31" s="39" t="s">
        <v>58</v>
      </c>
      <c r="C31" s="39" t="s">
        <v>183</v>
      </c>
      <c r="D31" s="39" t="s">
        <v>54</v>
      </c>
      <c r="E31" s="39"/>
      <c r="F31" s="39" t="s">
        <v>55</v>
      </c>
      <c r="G31" s="39"/>
      <c r="H31" s="39" t="s">
        <v>76</v>
      </c>
      <c r="I31" s="39" t="s">
        <v>74</v>
      </c>
      <c r="J31" s="40">
        <v>100</v>
      </c>
      <c r="K31" s="40">
        <v>100</v>
      </c>
      <c r="L31" s="40">
        <v>100</v>
      </c>
      <c r="M31" s="41">
        <v>5</v>
      </c>
    </row>
    <row r="32" spans="1:13" ht="108">
      <c r="A32" s="35" t="s">
        <v>441</v>
      </c>
      <c r="B32" s="39" t="s">
        <v>58</v>
      </c>
      <c r="C32" s="39" t="s">
        <v>183</v>
      </c>
      <c r="D32" s="39" t="s">
        <v>54</v>
      </c>
      <c r="E32" s="39"/>
      <c r="F32" s="39" t="s">
        <v>55</v>
      </c>
      <c r="G32" s="39"/>
      <c r="H32" s="39" t="s">
        <v>77</v>
      </c>
      <c r="I32" s="39" t="s">
        <v>74</v>
      </c>
      <c r="J32" s="40">
        <v>100</v>
      </c>
      <c r="K32" s="40">
        <v>100</v>
      </c>
      <c r="L32" s="40">
        <v>100</v>
      </c>
      <c r="M32" s="41">
        <v>5</v>
      </c>
    </row>
    <row r="33" spans="1:13" ht="108">
      <c r="A33" s="35" t="s">
        <v>441</v>
      </c>
      <c r="B33" s="39" t="s">
        <v>58</v>
      </c>
      <c r="C33" s="39" t="s">
        <v>183</v>
      </c>
      <c r="D33" s="43" t="s">
        <v>54</v>
      </c>
      <c r="E33" s="43"/>
      <c r="F33" s="43" t="s">
        <v>55</v>
      </c>
      <c r="G33" s="43"/>
      <c r="H33" s="43" t="s">
        <v>78</v>
      </c>
      <c r="I33" s="43" t="s">
        <v>74</v>
      </c>
      <c r="J33" s="44">
        <v>100</v>
      </c>
      <c r="K33" s="44">
        <v>100</v>
      </c>
      <c r="L33" s="44">
        <v>100</v>
      </c>
      <c r="M33" s="45">
        <v>5</v>
      </c>
    </row>
    <row r="34" spans="1:13" ht="108">
      <c r="A34" s="35" t="s">
        <v>441</v>
      </c>
      <c r="B34" s="39" t="s">
        <v>58</v>
      </c>
      <c r="C34" s="39" t="s">
        <v>183</v>
      </c>
      <c r="D34" s="39" t="s">
        <v>54</v>
      </c>
      <c r="E34" s="39"/>
      <c r="F34" s="39" t="s">
        <v>55</v>
      </c>
      <c r="G34" s="39"/>
      <c r="H34" s="39" t="s">
        <v>284</v>
      </c>
      <c r="I34" s="39" t="s">
        <v>74</v>
      </c>
      <c r="J34" s="40">
        <v>0</v>
      </c>
      <c r="K34" s="40">
        <v>0</v>
      </c>
      <c r="L34" s="40">
        <v>0</v>
      </c>
      <c r="M34" s="41">
        <v>5</v>
      </c>
    </row>
    <row r="35" spans="1:13" ht="191.25" customHeight="1">
      <c r="A35" s="35" t="s">
        <v>442</v>
      </c>
      <c r="B35" s="39" t="s">
        <v>58</v>
      </c>
      <c r="C35" s="39" t="s">
        <v>293</v>
      </c>
      <c r="D35" s="39" t="s">
        <v>54</v>
      </c>
      <c r="E35" s="39"/>
      <c r="F35" s="39" t="s">
        <v>55</v>
      </c>
      <c r="G35" s="39"/>
      <c r="H35" s="39" t="s">
        <v>73</v>
      </c>
      <c r="I35" s="39" t="s">
        <v>74</v>
      </c>
      <c r="J35" s="40">
        <v>100</v>
      </c>
      <c r="K35" s="40">
        <v>100</v>
      </c>
      <c r="L35" s="40">
        <v>100</v>
      </c>
      <c r="M35" s="41">
        <v>5</v>
      </c>
    </row>
    <row r="36" spans="1:13" ht="409.5">
      <c r="A36" s="35" t="s">
        <v>442</v>
      </c>
      <c r="B36" s="39" t="s">
        <v>58</v>
      </c>
      <c r="C36" s="39" t="s">
        <v>293</v>
      </c>
      <c r="D36" s="39" t="s">
        <v>54</v>
      </c>
      <c r="E36" s="39"/>
      <c r="F36" s="39" t="s">
        <v>55</v>
      </c>
      <c r="G36" s="39"/>
      <c r="H36" s="39" t="s">
        <v>75</v>
      </c>
      <c r="I36" s="39" t="s">
        <v>74</v>
      </c>
      <c r="J36" s="40">
        <v>100</v>
      </c>
      <c r="K36" s="40">
        <v>100</v>
      </c>
      <c r="L36" s="40">
        <v>100</v>
      </c>
      <c r="M36" s="41">
        <v>5</v>
      </c>
    </row>
    <row r="37" spans="1:13" ht="108">
      <c r="A37" s="35" t="s">
        <v>442</v>
      </c>
      <c r="B37" s="39" t="s">
        <v>58</v>
      </c>
      <c r="C37" s="39" t="s">
        <v>293</v>
      </c>
      <c r="D37" s="39" t="s">
        <v>54</v>
      </c>
      <c r="E37" s="39"/>
      <c r="F37" s="39" t="s">
        <v>55</v>
      </c>
      <c r="G37" s="39"/>
      <c r="H37" s="39" t="s">
        <v>76</v>
      </c>
      <c r="I37" s="39" t="s">
        <v>74</v>
      </c>
      <c r="J37" s="40">
        <v>100</v>
      </c>
      <c r="K37" s="40">
        <v>100</v>
      </c>
      <c r="L37" s="40">
        <v>100</v>
      </c>
      <c r="M37" s="41">
        <v>5</v>
      </c>
    </row>
    <row r="38" spans="1:13" ht="108">
      <c r="A38" s="35" t="s">
        <v>442</v>
      </c>
      <c r="B38" s="39" t="s">
        <v>58</v>
      </c>
      <c r="C38" s="39" t="s">
        <v>293</v>
      </c>
      <c r="D38" s="39" t="s">
        <v>54</v>
      </c>
      <c r="E38" s="39"/>
      <c r="F38" s="39" t="s">
        <v>55</v>
      </c>
      <c r="G38" s="39"/>
      <c r="H38" s="39" t="s">
        <v>77</v>
      </c>
      <c r="I38" s="39" t="s">
        <v>74</v>
      </c>
      <c r="J38" s="40">
        <v>100</v>
      </c>
      <c r="K38" s="40">
        <v>100</v>
      </c>
      <c r="L38" s="40">
        <v>100</v>
      </c>
      <c r="M38" s="41">
        <v>5</v>
      </c>
    </row>
    <row r="39" spans="1:13" ht="108">
      <c r="A39" s="35" t="s">
        <v>442</v>
      </c>
      <c r="B39" s="39" t="s">
        <v>58</v>
      </c>
      <c r="C39" s="39" t="s">
        <v>293</v>
      </c>
      <c r="D39" s="39" t="s">
        <v>54</v>
      </c>
      <c r="E39" s="39"/>
      <c r="F39" s="39" t="s">
        <v>55</v>
      </c>
      <c r="G39" s="39"/>
      <c r="H39" s="39" t="s">
        <v>78</v>
      </c>
      <c r="I39" s="39" t="s">
        <v>74</v>
      </c>
      <c r="J39" s="40">
        <v>100</v>
      </c>
      <c r="K39" s="40">
        <v>100</v>
      </c>
      <c r="L39" s="40">
        <v>100</v>
      </c>
      <c r="M39" s="41">
        <v>5</v>
      </c>
    </row>
    <row r="40" spans="1:13" ht="108">
      <c r="A40" s="35" t="s">
        <v>442</v>
      </c>
      <c r="B40" s="39" t="s">
        <v>58</v>
      </c>
      <c r="C40" s="39" t="s">
        <v>293</v>
      </c>
      <c r="D40" s="39" t="s">
        <v>54</v>
      </c>
      <c r="E40" s="39"/>
      <c r="F40" s="39" t="s">
        <v>55</v>
      </c>
      <c r="G40" s="39"/>
      <c r="H40" s="39" t="s">
        <v>284</v>
      </c>
      <c r="I40" s="39" t="s">
        <v>74</v>
      </c>
      <c r="J40" s="40">
        <v>0</v>
      </c>
      <c r="K40" s="40">
        <v>0</v>
      </c>
      <c r="L40" s="40">
        <v>0</v>
      </c>
      <c r="M40" s="41">
        <v>5</v>
      </c>
    </row>
    <row r="41" spans="1:13" ht="120">
      <c r="A41" s="35" t="s">
        <v>443</v>
      </c>
      <c r="B41" s="39" t="s">
        <v>58</v>
      </c>
      <c r="C41" s="39" t="s">
        <v>294</v>
      </c>
      <c r="D41" s="39" t="s">
        <v>54</v>
      </c>
      <c r="E41" s="39"/>
      <c r="F41" s="39" t="s">
        <v>55</v>
      </c>
      <c r="G41" s="39"/>
      <c r="H41" s="39" t="s">
        <v>73</v>
      </c>
      <c r="I41" s="39" t="s">
        <v>74</v>
      </c>
      <c r="J41" s="40">
        <v>100</v>
      </c>
      <c r="K41" s="40">
        <v>100</v>
      </c>
      <c r="L41" s="40">
        <v>100</v>
      </c>
      <c r="M41" s="41">
        <v>5</v>
      </c>
    </row>
    <row r="42" spans="1:13" ht="409.5">
      <c r="A42" s="35" t="s">
        <v>443</v>
      </c>
      <c r="B42" s="39" t="s">
        <v>58</v>
      </c>
      <c r="C42" s="39" t="s">
        <v>294</v>
      </c>
      <c r="D42" s="39" t="s">
        <v>54</v>
      </c>
      <c r="E42" s="39"/>
      <c r="F42" s="39" t="s">
        <v>55</v>
      </c>
      <c r="G42" s="39"/>
      <c r="H42" s="39" t="s">
        <v>75</v>
      </c>
      <c r="I42" s="39" t="s">
        <v>74</v>
      </c>
      <c r="J42" s="40">
        <v>100</v>
      </c>
      <c r="K42" s="40">
        <v>100</v>
      </c>
      <c r="L42" s="40">
        <v>100</v>
      </c>
      <c r="M42" s="41">
        <v>5</v>
      </c>
    </row>
    <row r="43" spans="1:13" ht="120">
      <c r="A43" s="35" t="s">
        <v>443</v>
      </c>
      <c r="B43" s="39" t="s">
        <v>58</v>
      </c>
      <c r="C43" s="39" t="s">
        <v>294</v>
      </c>
      <c r="D43" s="39" t="s">
        <v>54</v>
      </c>
      <c r="E43" s="39"/>
      <c r="F43" s="39" t="s">
        <v>55</v>
      </c>
      <c r="G43" s="39"/>
      <c r="H43" s="39" t="s">
        <v>76</v>
      </c>
      <c r="I43" s="39" t="s">
        <v>74</v>
      </c>
      <c r="J43" s="40">
        <v>100</v>
      </c>
      <c r="K43" s="40">
        <v>100</v>
      </c>
      <c r="L43" s="40">
        <v>100</v>
      </c>
      <c r="M43" s="41">
        <v>5</v>
      </c>
    </row>
    <row r="44" spans="1:13" ht="120">
      <c r="A44" s="35" t="s">
        <v>443</v>
      </c>
      <c r="B44" s="39" t="s">
        <v>58</v>
      </c>
      <c r="C44" s="39" t="s">
        <v>294</v>
      </c>
      <c r="D44" s="39" t="s">
        <v>54</v>
      </c>
      <c r="E44" s="39"/>
      <c r="F44" s="39" t="s">
        <v>55</v>
      </c>
      <c r="G44" s="39"/>
      <c r="H44" s="39" t="s">
        <v>77</v>
      </c>
      <c r="I44" s="39" t="s">
        <v>74</v>
      </c>
      <c r="J44" s="40">
        <v>100</v>
      </c>
      <c r="K44" s="40">
        <v>100</v>
      </c>
      <c r="L44" s="40">
        <v>100</v>
      </c>
      <c r="M44" s="41">
        <v>5</v>
      </c>
    </row>
    <row r="45" spans="1:13" ht="120">
      <c r="A45" s="35" t="s">
        <v>443</v>
      </c>
      <c r="B45" s="39" t="s">
        <v>58</v>
      </c>
      <c r="C45" s="39" t="s">
        <v>294</v>
      </c>
      <c r="D45" s="43" t="s">
        <v>54</v>
      </c>
      <c r="E45" s="43"/>
      <c r="F45" s="43" t="s">
        <v>55</v>
      </c>
      <c r="G45" s="43"/>
      <c r="H45" s="43" t="s">
        <v>78</v>
      </c>
      <c r="I45" s="43" t="s">
        <v>74</v>
      </c>
      <c r="J45" s="44">
        <v>100</v>
      </c>
      <c r="K45" s="44">
        <v>100</v>
      </c>
      <c r="L45" s="44">
        <v>100</v>
      </c>
      <c r="M45" s="45">
        <v>5</v>
      </c>
    </row>
    <row r="46" spans="1:13" ht="120">
      <c r="A46" s="35" t="s">
        <v>443</v>
      </c>
      <c r="B46" s="39" t="s">
        <v>58</v>
      </c>
      <c r="C46" s="39" t="s">
        <v>294</v>
      </c>
      <c r="D46" s="39" t="s">
        <v>54</v>
      </c>
      <c r="E46" s="39"/>
      <c r="F46" s="39" t="s">
        <v>55</v>
      </c>
      <c r="G46" s="39"/>
      <c r="H46" s="39" t="s">
        <v>284</v>
      </c>
      <c r="I46" s="39" t="s">
        <v>74</v>
      </c>
      <c r="J46" s="40">
        <v>0</v>
      </c>
      <c r="K46" s="40">
        <v>0</v>
      </c>
      <c r="L46" s="40">
        <v>0</v>
      </c>
      <c r="M46" s="41">
        <v>5</v>
      </c>
    </row>
    <row r="47" spans="1:13" ht="90">
      <c r="A47" s="54" t="s">
        <v>617</v>
      </c>
      <c r="B47" s="53" t="s">
        <v>62</v>
      </c>
      <c r="C47" s="53" t="s">
        <v>59</v>
      </c>
      <c r="D47" s="53" t="s">
        <v>54</v>
      </c>
      <c r="E47" s="55"/>
      <c r="F47" s="55" t="s">
        <v>55</v>
      </c>
      <c r="G47" s="55"/>
      <c r="H47" s="55" t="s">
        <v>607</v>
      </c>
      <c r="I47" s="56" t="s">
        <v>74</v>
      </c>
      <c r="J47" s="57">
        <v>0</v>
      </c>
      <c r="K47" s="57">
        <v>0</v>
      </c>
      <c r="L47" s="57">
        <v>0</v>
      </c>
      <c r="M47" s="58">
        <v>5</v>
      </c>
    </row>
    <row r="48" spans="1:13" ht="90">
      <c r="A48" s="54" t="s">
        <v>617</v>
      </c>
      <c r="B48" s="53" t="s">
        <v>62</v>
      </c>
      <c r="C48" s="53" t="s">
        <v>59</v>
      </c>
      <c r="D48" s="53" t="s">
        <v>54</v>
      </c>
      <c r="E48" s="55"/>
      <c r="F48" s="55" t="s">
        <v>55</v>
      </c>
      <c r="G48" s="55"/>
      <c r="H48" s="55" t="s">
        <v>608</v>
      </c>
      <c r="I48" s="56" t="s">
        <v>74</v>
      </c>
      <c r="J48" s="57">
        <v>100</v>
      </c>
      <c r="K48" s="57">
        <v>100</v>
      </c>
      <c r="L48" s="57">
        <v>100</v>
      </c>
      <c r="M48" s="58">
        <v>5</v>
      </c>
    </row>
    <row r="49" spans="1:13" ht="240">
      <c r="A49" s="54" t="s">
        <v>617</v>
      </c>
      <c r="B49" s="53" t="s">
        <v>62</v>
      </c>
      <c r="C49" s="53" t="s">
        <v>59</v>
      </c>
      <c r="D49" s="53" t="s">
        <v>54</v>
      </c>
      <c r="E49" s="55"/>
      <c r="F49" s="55" t="s">
        <v>55</v>
      </c>
      <c r="G49" s="55"/>
      <c r="H49" s="55" t="s">
        <v>609</v>
      </c>
      <c r="I49" s="56" t="s">
        <v>74</v>
      </c>
      <c r="J49" s="57">
        <v>100</v>
      </c>
      <c r="K49" s="57">
        <v>100</v>
      </c>
      <c r="L49" s="57">
        <v>100</v>
      </c>
      <c r="M49" s="58">
        <v>5</v>
      </c>
    </row>
    <row r="50" spans="1:13" ht="108">
      <c r="A50" s="54" t="s">
        <v>617</v>
      </c>
      <c r="B50" s="53" t="s">
        <v>62</v>
      </c>
      <c r="C50" s="53" t="s">
        <v>59</v>
      </c>
      <c r="D50" s="53" t="s">
        <v>54</v>
      </c>
      <c r="E50" s="55"/>
      <c r="F50" s="55" t="s">
        <v>55</v>
      </c>
      <c r="G50" s="55"/>
      <c r="H50" s="55" t="s">
        <v>610</v>
      </c>
      <c r="I50" s="56" t="s">
        <v>74</v>
      </c>
      <c r="J50" s="57">
        <v>100</v>
      </c>
      <c r="K50" s="57">
        <v>100</v>
      </c>
      <c r="L50" s="57">
        <v>100</v>
      </c>
      <c r="M50" s="58">
        <v>5</v>
      </c>
    </row>
    <row r="51" spans="1:13" ht="90">
      <c r="A51" s="54" t="s">
        <v>617</v>
      </c>
      <c r="B51" s="53" t="s">
        <v>62</v>
      </c>
      <c r="C51" s="53" t="s">
        <v>59</v>
      </c>
      <c r="D51" s="53" t="s">
        <v>54</v>
      </c>
      <c r="E51" s="55"/>
      <c r="F51" s="55" t="s">
        <v>55</v>
      </c>
      <c r="G51" s="55"/>
      <c r="H51" s="55" t="s">
        <v>611</v>
      </c>
      <c r="I51" s="56" t="s">
        <v>74</v>
      </c>
      <c r="J51" s="57">
        <v>100</v>
      </c>
      <c r="K51" s="57">
        <v>100</v>
      </c>
      <c r="L51" s="57">
        <v>100</v>
      </c>
      <c r="M51" s="58">
        <v>5</v>
      </c>
    </row>
    <row r="52" spans="1:13" ht="90">
      <c r="A52" s="54" t="s">
        <v>617</v>
      </c>
      <c r="B52" s="53" t="s">
        <v>62</v>
      </c>
      <c r="C52" s="53" t="s">
        <v>59</v>
      </c>
      <c r="D52" s="53" t="s">
        <v>54</v>
      </c>
      <c r="E52" s="55"/>
      <c r="F52" s="55" t="s">
        <v>55</v>
      </c>
      <c r="G52" s="55"/>
      <c r="H52" s="55" t="s">
        <v>612</v>
      </c>
      <c r="I52" s="56" t="s">
        <v>74</v>
      </c>
      <c r="J52" s="57">
        <v>100</v>
      </c>
      <c r="K52" s="57">
        <v>100</v>
      </c>
      <c r="L52" s="57">
        <v>100</v>
      </c>
      <c r="M52" s="58">
        <v>5</v>
      </c>
    </row>
    <row r="53" spans="1:13" ht="98.25" customHeight="1">
      <c r="A53" s="35" t="s">
        <v>524</v>
      </c>
      <c r="B53" s="6" t="s">
        <v>62</v>
      </c>
      <c r="C53" s="6" t="s">
        <v>61</v>
      </c>
      <c r="D53" s="6" t="s">
        <v>54</v>
      </c>
      <c r="E53" s="39"/>
      <c r="F53" s="39" t="s">
        <v>55</v>
      </c>
      <c r="G53" s="39"/>
      <c r="H53" s="39" t="s">
        <v>607</v>
      </c>
      <c r="I53" s="43" t="s">
        <v>74</v>
      </c>
      <c r="J53" s="44">
        <v>0</v>
      </c>
      <c r="K53" s="44">
        <v>0</v>
      </c>
      <c r="L53" s="44">
        <v>0</v>
      </c>
      <c r="M53" s="45">
        <v>5</v>
      </c>
    </row>
    <row r="54" spans="1:13" ht="99.75" customHeight="1">
      <c r="A54" s="35" t="s">
        <v>524</v>
      </c>
      <c r="B54" s="6" t="s">
        <v>62</v>
      </c>
      <c r="C54" s="6" t="s">
        <v>61</v>
      </c>
      <c r="D54" s="6" t="s">
        <v>54</v>
      </c>
      <c r="E54" s="39"/>
      <c r="F54" s="39" t="s">
        <v>55</v>
      </c>
      <c r="G54" s="39"/>
      <c r="H54" s="39" t="s">
        <v>608</v>
      </c>
      <c r="I54" s="43" t="s">
        <v>74</v>
      </c>
      <c r="J54" s="44">
        <v>100</v>
      </c>
      <c r="K54" s="44">
        <v>100</v>
      </c>
      <c r="L54" s="44">
        <v>100</v>
      </c>
      <c r="M54" s="45">
        <v>5</v>
      </c>
    </row>
    <row r="55" spans="1:13" ht="243.75" customHeight="1">
      <c r="A55" s="35" t="s">
        <v>524</v>
      </c>
      <c r="B55" s="6" t="s">
        <v>62</v>
      </c>
      <c r="C55" s="6" t="s">
        <v>61</v>
      </c>
      <c r="D55" s="6" t="s">
        <v>54</v>
      </c>
      <c r="E55" s="39"/>
      <c r="F55" s="39" t="s">
        <v>55</v>
      </c>
      <c r="G55" s="39"/>
      <c r="H55" s="39" t="s">
        <v>609</v>
      </c>
      <c r="I55" s="43" t="s">
        <v>74</v>
      </c>
      <c r="J55" s="44">
        <v>100</v>
      </c>
      <c r="K55" s="44">
        <v>100</v>
      </c>
      <c r="L55" s="44">
        <v>100</v>
      </c>
      <c r="M55" s="45">
        <v>5</v>
      </c>
    </row>
    <row r="56" spans="1:13" ht="112.5" customHeight="1">
      <c r="A56" s="35" t="s">
        <v>524</v>
      </c>
      <c r="B56" s="6" t="s">
        <v>62</v>
      </c>
      <c r="C56" s="6" t="s">
        <v>61</v>
      </c>
      <c r="D56" s="6" t="s">
        <v>54</v>
      </c>
      <c r="E56" s="39"/>
      <c r="F56" s="39" t="s">
        <v>55</v>
      </c>
      <c r="G56" s="39"/>
      <c r="H56" s="39" t="s">
        <v>610</v>
      </c>
      <c r="I56" s="43" t="s">
        <v>74</v>
      </c>
      <c r="J56" s="44">
        <v>100</v>
      </c>
      <c r="K56" s="44">
        <v>100</v>
      </c>
      <c r="L56" s="44">
        <v>100</v>
      </c>
      <c r="M56" s="45">
        <v>5</v>
      </c>
    </row>
    <row r="57" spans="1:13" ht="50.25" customHeight="1">
      <c r="A57" s="35" t="s">
        <v>524</v>
      </c>
      <c r="B57" s="6" t="s">
        <v>62</v>
      </c>
      <c r="C57" s="6" t="s">
        <v>61</v>
      </c>
      <c r="D57" s="6" t="s">
        <v>54</v>
      </c>
      <c r="E57" s="39"/>
      <c r="F57" s="39" t="s">
        <v>55</v>
      </c>
      <c r="G57" s="39"/>
      <c r="H57" s="39" t="s">
        <v>611</v>
      </c>
      <c r="I57" s="43" t="s">
        <v>74</v>
      </c>
      <c r="J57" s="44">
        <v>100</v>
      </c>
      <c r="K57" s="44">
        <v>100</v>
      </c>
      <c r="L57" s="44">
        <v>100</v>
      </c>
      <c r="M57" s="45">
        <v>5</v>
      </c>
    </row>
    <row r="58" spans="1:13" ht="51" customHeight="1">
      <c r="A58" s="35" t="s">
        <v>524</v>
      </c>
      <c r="B58" s="6" t="s">
        <v>62</v>
      </c>
      <c r="C58" s="6" t="s">
        <v>61</v>
      </c>
      <c r="D58" s="6" t="s">
        <v>54</v>
      </c>
      <c r="E58" s="39"/>
      <c r="F58" s="39" t="s">
        <v>55</v>
      </c>
      <c r="G58" s="39"/>
      <c r="H58" s="39" t="s">
        <v>612</v>
      </c>
      <c r="I58" s="43" t="s">
        <v>74</v>
      </c>
      <c r="J58" s="44">
        <v>100</v>
      </c>
      <c r="K58" s="44">
        <v>100</v>
      </c>
      <c r="L58" s="44">
        <v>100</v>
      </c>
      <c r="M58" s="45">
        <v>5</v>
      </c>
    </row>
    <row r="59" spans="1:13" ht="90">
      <c r="A59" s="35" t="s">
        <v>525</v>
      </c>
      <c r="B59" s="6" t="s">
        <v>62</v>
      </c>
      <c r="C59" s="6" t="s">
        <v>183</v>
      </c>
      <c r="D59" s="6" t="s">
        <v>54</v>
      </c>
      <c r="E59" s="39"/>
      <c r="F59" s="39" t="s">
        <v>55</v>
      </c>
      <c r="G59" s="39"/>
      <c r="H59" s="39" t="s">
        <v>607</v>
      </c>
      <c r="I59" s="43" t="s">
        <v>74</v>
      </c>
      <c r="J59" s="44">
        <v>0</v>
      </c>
      <c r="K59" s="44">
        <v>0</v>
      </c>
      <c r="L59" s="44">
        <v>0</v>
      </c>
      <c r="M59" s="45">
        <v>5</v>
      </c>
    </row>
    <row r="60" spans="1:13" ht="90">
      <c r="A60" s="35" t="s">
        <v>525</v>
      </c>
      <c r="B60" s="6" t="s">
        <v>62</v>
      </c>
      <c r="C60" s="6" t="s">
        <v>183</v>
      </c>
      <c r="D60" s="6" t="s">
        <v>54</v>
      </c>
      <c r="E60" s="39"/>
      <c r="F60" s="39" t="s">
        <v>55</v>
      </c>
      <c r="G60" s="39"/>
      <c r="H60" s="39" t="s">
        <v>608</v>
      </c>
      <c r="I60" s="43" t="s">
        <v>74</v>
      </c>
      <c r="J60" s="44">
        <v>100</v>
      </c>
      <c r="K60" s="44">
        <v>100</v>
      </c>
      <c r="L60" s="44">
        <v>100</v>
      </c>
      <c r="M60" s="45">
        <v>5</v>
      </c>
    </row>
    <row r="61" spans="1:13" ht="240">
      <c r="A61" s="35" t="s">
        <v>525</v>
      </c>
      <c r="B61" s="6" t="s">
        <v>62</v>
      </c>
      <c r="C61" s="6" t="s">
        <v>183</v>
      </c>
      <c r="D61" s="6" t="s">
        <v>54</v>
      </c>
      <c r="E61" s="39"/>
      <c r="F61" s="39" t="s">
        <v>55</v>
      </c>
      <c r="G61" s="39"/>
      <c r="H61" s="39" t="s">
        <v>609</v>
      </c>
      <c r="I61" s="43" t="s">
        <v>74</v>
      </c>
      <c r="J61" s="44">
        <v>100</v>
      </c>
      <c r="K61" s="44">
        <v>100</v>
      </c>
      <c r="L61" s="44">
        <v>100</v>
      </c>
      <c r="M61" s="45">
        <v>5</v>
      </c>
    </row>
    <row r="62" spans="1:13" ht="108">
      <c r="A62" s="35" t="s">
        <v>525</v>
      </c>
      <c r="B62" s="6" t="s">
        <v>62</v>
      </c>
      <c r="C62" s="6" t="s">
        <v>183</v>
      </c>
      <c r="D62" s="6" t="s">
        <v>54</v>
      </c>
      <c r="E62" s="39"/>
      <c r="F62" s="39" t="s">
        <v>55</v>
      </c>
      <c r="G62" s="39"/>
      <c r="H62" s="39" t="s">
        <v>610</v>
      </c>
      <c r="I62" s="43" t="s">
        <v>74</v>
      </c>
      <c r="J62" s="44">
        <v>100</v>
      </c>
      <c r="K62" s="44">
        <v>100</v>
      </c>
      <c r="L62" s="44">
        <v>100</v>
      </c>
      <c r="M62" s="45">
        <v>5</v>
      </c>
    </row>
    <row r="63" spans="1:13" ht="90">
      <c r="A63" s="35" t="s">
        <v>525</v>
      </c>
      <c r="B63" s="6" t="s">
        <v>62</v>
      </c>
      <c r="C63" s="6" t="s">
        <v>183</v>
      </c>
      <c r="D63" s="6" t="s">
        <v>54</v>
      </c>
      <c r="E63" s="39"/>
      <c r="F63" s="39" t="s">
        <v>55</v>
      </c>
      <c r="G63" s="39"/>
      <c r="H63" s="39" t="s">
        <v>611</v>
      </c>
      <c r="I63" s="43" t="s">
        <v>74</v>
      </c>
      <c r="J63" s="44">
        <v>100</v>
      </c>
      <c r="K63" s="44">
        <v>100</v>
      </c>
      <c r="L63" s="44">
        <v>100</v>
      </c>
      <c r="M63" s="45">
        <v>5</v>
      </c>
    </row>
    <row r="64" spans="1:13" ht="90">
      <c r="A64" s="35" t="s">
        <v>525</v>
      </c>
      <c r="B64" s="6" t="s">
        <v>62</v>
      </c>
      <c r="C64" s="6" t="s">
        <v>183</v>
      </c>
      <c r="D64" s="6" t="s">
        <v>54</v>
      </c>
      <c r="E64" s="39"/>
      <c r="F64" s="39" t="s">
        <v>55</v>
      </c>
      <c r="G64" s="39"/>
      <c r="H64" s="39" t="s">
        <v>612</v>
      </c>
      <c r="I64" s="43" t="s">
        <v>74</v>
      </c>
      <c r="J64" s="44">
        <v>100</v>
      </c>
      <c r="K64" s="44">
        <v>100</v>
      </c>
      <c r="L64" s="44">
        <v>100</v>
      </c>
      <c r="M64" s="45">
        <v>5</v>
      </c>
    </row>
    <row r="65" spans="1:13" ht="101.25">
      <c r="A65" s="35" t="s">
        <v>526</v>
      </c>
      <c r="B65" s="6" t="s">
        <v>62</v>
      </c>
      <c r="C65" s="6" t="s">
        <v>294</v>
      </c>
      <c r="D65" s="6" t="s">
        <v>54</v>
      </c>
      <c r="E65" s="39"/>
      <c r="F65" s="39" t="s">
        <v>55</v>
      </c>
      <c r="G65" s="39"/>
      <c r="H65" s="39" t="s">
        <v>607</v>
      </c>
      <c r="I65" s="43" t="s">
        <v>74</v>
      </c>
      <c r="J65" s="44">
        <v>0</v>
      </c>
      <c r="K65" s="44">
        <v>0</v>
      </c>
      <c r="L65" s="44">
        <v>0</v>
      </c>
      <c r="M65" s="45">
        <v>5</v>
      </c>
    </row>
    <row r="66" spans="1:13" ht="101.25">
      <c r="A66" s="35" t="s">
        <v>526</v>
      </c>
      <c r="B66" s="6" t="s">
        <v>62</v>
      </c>
      <c r="C66" s="6" t="s">
        <v>294</v>
      </c>
      <c r="D66" s="6" t="s">
        <v>54</v>
      </c>
      <c r="E66" s="39"/>
      <c r="F66" s="39" t="s">
        <v>55</v>
      </c>
      <c r="G66" s="39"/>
      <c r="H66" s="39" t="s">
        <v>608</v>
      </c>
      <c r="I66" s="43" t="s">
        <v>74</v>
      </c>
      <c r="J66" s="44">
        <v>100</v>
      </c>
      <c r="K66" s="44">
        <v>100</v>
      </c>
      <c r="L66" s="44">
        <v>100</v>
      </c>
      <c r="M66" s="45">
        <v>5</v>
      </c>
    </row>
    <row r="67" spans="1:13" ht="240">
      <c r="A67" s="35" t="s">
        <v>526</v>
      </c>
      <c r="B67" s="6" t="s">
        <v>62</v>
      </c>
      <c r="C67" s="6" t="s">
        <v>294</v>
      </c>
      <c r="D67" s="6" t="s">
        <v>54</v>
      </c>
      <c r="E67" s="39"/>
      <c r="F67" s="39" t="s">
        <v>55</v>
      </c>
      <c r="G67" s="39"/>
      <c r="H67" s="39" t="s">
        <v>609</v>
      </c>
      <c r="I67" s="43" t="s">
        <v>74</v>
      </c>
      <c r="J67" s="44">
        <v>100</v>
      </c>
      <c r="K67" s="44">
        <v>100</v>
      </c>
      <c r="L67" s="44">
        <v>100</v>
      </c>
      <c r="M67" s="45">
        <v>5</v>
      </c>
    </row>
    <row r="68" spans="1:13" ht="108">
      <c r="A68" s="35" t="s">
        <v>526</v>
      </c>
      <c r="B68" s="6" t="s">
        <v>62</v>
      </c>
      <c r="C68" s="6" t="s">
        <v>294</v>
      </c>
      <c r="D68" s="6" t="s">
        <v>54</v>
      </c>
      <c r="E68" s="39"/>
      <c r="F68" s="39" t="s">
        <v>55</v>
      </c>
      <c r="G68" s="39"/>
      <c r="H68" s="39" t="s">
        <v>610</v>
      </c>
      <c r="I68" s="43" t="s">
        <v>74</v>
      </c>
      <c r="J68" s="44">
        <v>100</v>
      </c>
      <c r="K68" s="44">
        <v>100</v>
      </c>
      <c r="L68" s="44">
        <v>100</v>
      </c>
      <c r="M68" s="45">
        <v>5</v>
      </c>
    </row>
    <row r="69" spans="1:13" ht="101.25">
      <c r="A69" s="35" t="s">
        <v>526</v>
      </c>
      <c r="B69" s="6" t="s">
        <v>62</v>
      </c>
      <c r="C69" s="6" t="s">
        <v>294</v>
      </c>
      <c r="D69" s="6" t="s">
        <v>54</v>
      </c>
      <c r="E69" s="39"/>
      <c r="F69" s="39" t="s">
        <v>55</v>
      </c>
      <c r="G69" s="39"/>
      <c r="H69" s="39" t="s">
        <v>611</v>
      </c>
      <c r="I69" s="43" t="s">
        <v>74</v>
      </c>
      <c r="J69" s="44">
        <v>100</v>
      </c>
      <c r="K69" s="44">
        <v>100</v>
      </c>
      <c r="L69" s="44">
        <v>100</v>
      </c>
      <c r="M69" s="45">
        <v>5</v>
      </c>
    </row>
    <row r="70" spans="1:13" ht="101.25">
      <c r="A70" s="35" t="s">
        <v>526</v>
      </c>
      <c r="B70" s="6" t="s">
        <v>62</v>
      </c>
      <c r="C70" s="6" t="s">
        <v>294</v>
      </c>
      <c r="D70" s="6" t="s">
        <v>54</v>
      </c>
      <c r="E70" s="39"/>
      <c r="F70" s="39" t="s">
        <v>55</v>
      </c>
      <c r="G70" s="39"/>
      <c r="H70" s="39" t="s">
        <v>612</v>
      </c>
      <c r="I70" s="43" t="s">
        <v>74</v>
      </c>
      <c r="J70" s="44">
        <v>100</v>
      </c>
      <c r="K70" s="44">
        <v>100</v>
      </c>
      <c r="L70" s="44">
        <v>100</v>
      </c>
      <c r="M70" s="45">
        <v>5</v>
      </c>
    </row>
    <row r="71" spans="1:13" ht="108">
      <c r="A71" s="35" t="s">
        <v>444</v>
      </c>
      <c r="B71" s="39" t="s">
        <v>62</v>
      </c>
      <c r="C71" s="39" t="s">
        <v>64</v>
      </c>
      <c r="D71" s="39" t="s">
        <v>54</v>
      </c>
      <c r="E71" s="39"/>
      <c r="F71" s="39" t="s">
        <v>55</v>
      </c>
      <c r="G71" s="39"/>
      <c r="H71" s="39" t="s">
        <v>73</v>
      </c>
      <c r="I71" s="39" t="s">
        <v>74</v>
      </c>
      <c r="J71" s="40">
        <v>100</v>
      </c>
      <c r="K71" s="40">
        <v>100</v>
      </c>
      <c r="L71" s="40">
        <v>100</v>
      </c>
      <c r="M71" s="41">
        <v>5</v>
      </c>
    </row>
    <row r="72" spans="1:13" ht="409.5">
      <c r="A72" s="35" t="s">
        <v>444</v>
      </c>
      <c r="B72" s="39" t="s">
        <v>62</v>
      </c>
      <c r="C72" s="39" t="s">
        <v>64</v>
      </c>
      <c r="D72" s="39" t="s">
        <v>54</v>
      </c>
      <c r="E72" s="39"/>
      <c r="F72" s="39" t="s">
        <v>55</v>
      </c>
      <c r="G72" s="39"/>
      <c r="H72" s="39" t="s">
        <v>75</v>
      </c>
      <c r="I72" s="39" t="s">
        <v>74</v>
      </c>
      <c r="J72" s="40">
        <v>100</v>
      </c>
      <c r="K72" s="40">
        <v>100</v>
      </c>
      <c r="L72" s="40">
        <v>100</v>
      </c>
      <c r="M72" s="41">
        <v>5</v>
      </c>
    </row>
    <row r="73" spans="1:13" ht="108">
      <c r="A73" s="35" t="s">
        <v>444</v>
      </c>
      <c r="B73" s="39" t="s">
        <v>62</v>
      </c>
      <c r="C73" s="39" t="s">
        <v>64</v>
      </c>
      <c r="D73" s="39" t="s">
        <v>54</v>
      </c>
      <c r="E73" s="39"/>
      <c r="F73" s="39" t="s">
        <v>55</v>
      </c>
      <c r="G73" s="39"/>
      <c r="H73" s="39" t="s">
        <v>76</v>
      </c>
      <c r="I73" s="39" t="s">
        <v>74</v>
      </c>
      <c r="J73" s="40">
        <v>100</v>
      </c>
      <c r="K73" s="40">
        <v>100</v>
      </c>
      <c r="L73" s="40">
        <v>100</v>
      </c>
      <c r="M73" s="41">
        <v>5</v>
      </c>
    </row>
    <row r="74" spans="1:13" ht="108">
      <c r="A74" s="35" t="s">
        <v>444</v>
      </c>
      <c r="B74" s="39" t="s">
        <v>62</v>
      </c>
      <c r="C74" s="39" t="s">
        <v>64</v>
      </c>
      <c r="D74" s="39" t="s">
        <v>54</v>
      </c>
      <c r="E74" s="39"/>
      <c r="F74" s="39" t="s">
        <v>55</v>
      </c>
      <c r="G74" s="39"/>
      <c r="H74" s="39" t="s">
        <v>77</v>
      </c>
      <c r="I74" s="39" t="s">
        <v>74</v>
      </c>
      <c r="J74" s="40">
        <v>100</v>
      </c>
      <c r="K74" s="40">
        <v>100</v>
      </c>
      <c r="L74" s="40">
        <v>100</v>
      </c>
      <c r="M74" s="41">
        <v>5</v>
      </c>
    </row>
    <row r="75" spans="1:13" ht="108">
      <c r="A75" s="35" t="s">
        <v>444</v>
      </c>
      <c r="B75" s="39" t="s">
        <v>62</v>
      </c>
      <c r="C75" s="39" t="s">
        <v>64</v>
      </c>
      <c r="D75" s="39" t="s">
        <v>54</v>
      </c>
      <c r="E75" s="39"/>
      <c r="F75" s="39" t="s">
        <v>55</v>
      </c>
      <c r="G75" s="39"/>
      <c r="H75" s="39" t="s">
        <v>78</v>
      </c>
      <c r="I75" s="39" t="s">
        <v>74</v>
      </c>
      <c r="J75" s="40">
        <v>100</v>
      </c>
      <c r="K75" s="40">
        <v>100</v>
      </c>
      <c r="L75" s="40">
        <v>100</v>
      </c>
      <c r="M75" s="41">
        <v>5</v>
      </c>
    </row>
    <row r="76" spans="1:13" ht="108">
      <c r="A76" s="35" t="s">
        <v>444</v>
      </c>
      <c r="B76" s="39" t="s">
        <v>62</v>
      </c>
      <c r="C76" s="39" t="s">
        <v>64</v>
      </c>
      <c r="D76" s="39" t="s">
        <v>54</v>
      </c>
      <c r="E76" s="39"/>
      <c r="F76" s="39" t="s">
        <v>55</v>
      </c>
      <c r="G76" s="39"/>
      <c r="H76" s="39" t="s">
        <v>284</v>
      </c>
      <c r="I76" s="39" t="s">
        <v>74</v>
      </c>
      <c r="J76" s="40">
        <v>0</v>
      </c>
      <c r="K76" s="40">
        <v>0</v>
      </c>
      <c r="L76" s="40">
        <v>0</v>
      </c>
      <c r="M76" s="41">
        <v>5</v>
      </c>
    </row>
    <row r="77" spans="1:13" ht="72">
      <c r="A77" s="35" t="s">
        <v>464</v>
      </c>
      <c r="B77" s="39" t="s">
        <v>62</v>
      </c>
      <c r="C77" s="39" t="s">
        <v>64</v>
      </c>
      <c r="D77" s="39" t="s">
        <v>465</v>
      </c>
      <c r="E77" s="49"/>
      <c r="F77" s="39" t="s">
        <v>55</v>
      </c>
      <c r="G77" s="39"/>
      <c r="H77" s="39" t="s">
        <v>73</v>
      </c>
      <c r="I77" s="39" t="s">
        <v>74</v>
      </c>
      <c r="J77" s="40">
        <v>100</v>
      </c>
      <c r="K77" s="40">
        <v>100</v>
      </c>
      <c r="L77" s="40">
        <v>100</v>
      </c>
      <c r="M77" s="41">
        <v>5</v>
      </c>
    </row>
    <row r="78" spans="1:13" ht="409.5">
      <c r="A78" s="35" t="s">
        <v>464</v>
      </c>
      <c r="B78" s="39" t="s">
        <v>62</v>
      </c>
      <c r="C78" s="39" t="s">
        <v>64</v>
      </c>
      <c r="D78" s="39" t="s">
        <v>465</v>
      </c>
      <c r="E78" s="49"/>
      <c r="F78" s="39" t="s">
        <v>55</v>
      </c>
      <c r="G78" s="39"/>
      <c r="H78" s="39" t="s">
        <v>75</v>
      </c>
      <c r="I78" s="39" t="s">
        <v>74</v>
      </c>
      <c r="J78" s="40">
        <v>100</v>
      </c>
      <c r="K78" s="40">
        <v>100</v>
      </c>
      <c r="L78" s="40">
        <v>100</v>
      </c>
      <c r="M78" s="41">
        <v>5</v>
      </c>
    </row>
    <row r="79" spans="1:13" ht="96">
      <c r="A79" s="35" t="s">
        <v>464</v>
      </c>
      <c r="B79" s="39" t="s">
        <v>62</v>
      </c>
      <c r="C79" s="39" t="s">
        <v>64</v>
      </c>
      <c r="D79" s="39" t="s">
        <v>465</v>
      </c>
      <c r="E79" s="49"/>
      <c r="F79" s="39" t="s">
        <v>55</v>
      </c>
      <c r="G79" s="39"/>
      <c r="H79" s="39" t="s">
        <v>76</v>
      </c>
      <c r="I79" s="39" t="s">
        <v>74</v>
      </c>
      <c r="J79" s="40">
        <v>100</v>
      </c>
      <c r="K79" s="40">
        <v>100</v>
      </c>
      <c r="L79" s="40">
        <v>100</v>
      </c>
      <c r="M79" s="41">
        <v>5</v>
      </c>
    </row>
    <row r="80" spans="1:13" ht="72">
      <c r="A80" s="35" t="s">
        <v>464</v>
      </c>
      <c r="B80" s="39" t="s">
        <v>62</v>
      </c>
      <c r="C80" s="39" t="s">
        <v>64</v>
      </c>
      <c r="D80" s="39" t="s">
        <v>465</v>
      </c>
      <c r="E80" s="49"/>
      <c r="F80" s="39" t="s">
        <v>55</v>
      </c>
      <c r="G80" s="39"/>
      <c r="H80" s="39" t="s">
        <v>77</v>
      </c>
      <c r="I80" s="39" t="s">
        <v>74</v>
      </c>
      <c r="J80" s="40">
        <v>100</v>
      </c>
      <c r="K80" s="40">
        <v>100</v>
      </c>
      <c r="L80" s="40">
        <v>100</v>
      </c>
      <c r="M80" s="41">
        <v>5</v>
      </c>
    </row>
    <row r="81" spans="1:18" ht="72">
      <c r="A81" s="35" t="s">
        <v>464</v>
      </c>
      <c r="B81" s="39" t="s">
        <v>62</v>
      </c>
      <c r="C81" s="39" t="s">
        <v>64</v>
      </c>
      <c r="D81" s="39" t="s">
        <v>465</v>
      </c>
      <c r="E81" s="49"/>
      <c r="F81" s="43" t="s">
        <v>55</v>
      </c>
      <c r="G81" s="43"/>
      <c r="H81" s="43" t="s">
        <v>78</v>
      </c>
      <c r="I81" s="43" t="s">
        <v>74</v>
      </c>
      <c r="J81" s="44">
        <v>100</v>
      </c>
      <c r="K81" s="44">
        <v>100</v>
      </c>
      <c r="L81" s="44">
        <v>100</v>
      </c>
      <c r="M81" s="45">
        <v>5</v>
      </c>
    </row>
    <row r="82" spans="1:18" ht="72">
      <c r="A82" s="35" t="s">
        <v>464</v>
      </c>
      <c r="B82" s="39" t="s">
        <v>62</v>
      </c>
      <c r="C82" s="39" t="s">
        <v>64</v>
      </c>
      <c r="D82" s="39" t="s">
        <v>465</v>
      </c>
      <c r="E82" s="49"/>
      <c r="F82" s="39" t="s">
        <v>55</v>
      </c>
      <c r="G82" s="39"/>
      <c r="H82" s="39" t="s">
        <v>284</v>
      </c>
      <c r="I82" s="39" t="s">
        <v>74</v>
      </c>
      <c r="J82" s="40">
        <v>0</v>
      </c>
      <c r="K82" s="40">
        <v>0</v>
      </c>
      <c r="L82" s="40">
        <v>0</v>
      </c>
      <c r="M82" s="41">
        <v>5</v>
      </c>
      <c r="R82" s="33">
        <f>38-3-5</f>
        <v>30</v>
      </c>
    </row>
    <row r="83" spans="1:18" ht="96">
      <c r="A83" s="36" t="s">
        <v>445</v>
      </c>
      <c r="B83" s="39" t="s">
        <v>62</v>
      </c>
      <c r="C83" s="39" t="s">
        <v>64</v>
      </c>
      <c r="D83" s="39" t="s">
        <v>185</v>
      </c>
      <c r="E83" s="49"/>
      <c r="F83" s="39" t="s">
        <v>55</v>
      </c>
      <c r="G83" s="39"/>
      <c r="H83" s="39" t="s">
        <v>73</v>
      </c>
      <c r="I83" s="39" t="s">
        <v>74</v>
      </c>
      <c r="J83" s="40">
        <v>100</v>
      </c>
      <c r="K83" s="40">
        <v>100</v>
      </c>
      <c r="L83" s="40">
        <v>100</v>
      </c>
      <c r="M83" s="41">
        <v>5</v>
      </c>
    </row>
    <row r="84" spans="1:18" ht="409.5">
      <c r="A84" s="36" t="s">
        <v>445</v>
      </c>
      <c r="B84" s="39" t="s">
        <v>62</v>
      </c>
      <c r="C84" s="39" t="s">
        <v>64</v>
      </c>
      <c r="D84" s="39" t="s">
        <v>185</v>
      </c>
      <c r="E84" s="49"/>
      <c r="F84" s="39" t="s">
        <v>55</v>
      </c>
      <c r="G84" s="39"/>
      <c r="H84" s="39" t="s">
        <v>75</v>
      </c>
      <c r="I84" s="39" t="s">
        <v>74</v>
      </c>
      <c r="J84" s="40">
        <v>100</v>
      </c>
      <c r="K84" s="40">
        <v>100</v>
      </c>
      <c r="L84" s="40">
        <v>100</v>
      </c>
      <c r="M84" s="41">
        <v>5</v>
      </c>
    </row>
    <row r="85" spans="1:18" ht="96">
      <c r="A85" s="36" t="s">
        <v>445</v>
      </c>
      <c r="B85" s="39" t="s">
        <v>62</v>
      </c>
      <c r="C85" s="39" t="s">
        <v>64</v>
      </c>
      <c r="D85" s="39" t="s">
        <v>185</v>
      </c>
      <c r="E85" s="49"/>
      <c r="F85" s="39" t="s">
        <v>55</v>
      </c>
      <c r="G85" s="39"/>
      <c r="H85" s="39" t="s">
        <v>76</v>
      </c>
      <c r="I85" s="39" t="s">
        <v>74</v>
      </c>
      <c r="J85" s="40">
        <v>100</v>
      </c>
      <c r="K85" s="40">
        <v>100</v>
      </c>
      <c r="L85" s="40">
        <v>100</v>
      </c>
      <c r="M85" s="41">
        <v>5</v>
      </c>
    </row>
    <row r="86" spans="1:18" ht="96">
      <c r="A86" s="36" t="s">
        <v>445</v>
      </c>
      <c r="B86" s="39" t="s">
        <v>62</v>
      </c>
      <c r="C86" s="39" t="s">
        <v>64</v>
      </c>
      <c r="D86" s="39" t="s">
        <v>185</v>
      </c>
      <c r="E86" s="49"/>
      <c r="F86" s="39" t="s">
        <v>55</v>
      </c>
      <c r="G86" s="39"/>
      <c r="H86" s="39" t="s">
        <v>77</v>
      </c>
      <c r="I86" s="39" t="s">
        <v>74</v>
      </c>
      <c r="J86" s="40">
        <v>100</v>
      </c>
      <c r="K86" s="40">
        <v>100</v>
      </c>
      <c r="L86" s="40">
        <v>100</v>
      </c>
      <c r="M86" s="41">
        <v>5</v>
      </c>
    </row>
    <row r="87" spans="1:18" ht="96">
      <c r="A87" s="36" t="s">
        <v>445</v>
      </c>
      <c r="B87" s="39" t="s">
        <v>62</v>
      </c>
      <c r="C87" s="39" t="s">
        <v>64</v>
      </c>
      <c r="D87" s="39" t="s">
        <v>185</v>
      </c>
      <c r="E87" s="49"/>
      <c r="F87" s="39" t="s">
        <v>55</v>
      </c>
      <c r="G87" s="39"/>
      <c r="H87" s="39" t="s">
        <v>78</v>
      </c>
      <c r="I87" s="39" t="s">
        <v>74</v>
      </c>
      <c r="J87" s="40">
        <v>100</v>
      </c>
      <c r="K87" s="40">
        <v>100</v>
      </c>
      <c r="L87" s="40">
        <v>100</v>
      </c>
      <c r="M87" s="41">
        <v>5</v>
      </c>
    </row>
    <row r="88" spans="1:18" ht="96">
      <c r="A88" s="36" t="s">
        <v>445</v>
      </c>
      <c r="B88" s="39" t="s">
        <v>62</v>
      </c>
      <c r="C88" s="39" t="s">
        <v>64</v>
      </c>
      <c r="D88" s="39" t="s">
        <v>185</v>
      </c>
      <c r="E88" s="49"/>
      <c r="F88" s="39" t="s">
        <v>55</v>
      </c>
      <c r="G88" s="39"/>
      <c r="H88" s="39" t="s">
        <v>284</v>
      </c>
      <c r="I88" s="39" t="s">
        <v>74</v>
      </c>
      <c r="J88" s="40">
        <v>0</v>
      </c>
      <c r="K88" s="40">
        <v>0</v>
      </c>
      <c r="L88" s="40">
        <v>0</v>
      </c>
      <c r="M88" s="41">
        <v>5</v>
      </c>
    </row>
    <row r="89" spans="1:18" ht="72">
      <c r="A89" s="36" t="s">
        <v>446</v>
      </c>
      <c r="B89" s="39" t="s">
        <v>62</v>
      </c>
      <c r="C89" s="39" t="s">
        <v>64</v>
      </c>
      <c r="D89" s="39" t="s">
        <v>68</v>
      </c>
      <c r="E89" s="49"/>
      <c r="F89" s="39" t="s">
        <v>55</v>
      </c>
      <c r="G89" s="39"/>
      <c r="H89" s="39" t="s">
        <v>73</v>
      </c>
      <c r="I89" s="39" t="s">
        <v>74</v>
      </c>
      <c r="J89" s="40">
        <v>100</v>
      </c>
      <c r="K89" s="40">
        <v>100</v>
      </c>
      <c r="L89" s="40">
        <v>100</v>
      </c>
      <c r="M89" s="41">
        <v>5</v>
      </c>
    </row>
    <row r="90" spans="1:18" ht="409.5">
      <c r="A90" s="36" t="s">
        <v>446</v>
      </c>
      <c r="B90" s="39" t="s">
        <v>62</v>
      </c>
      <c r="C90" s="39" t="s">
        <v>64</v>
      </c>
      <c r="D90" s="39" t="s">
        <v>68</v>
      </c>
      <c r="E90" s="49"/>
      <c r="F90" s="39" t="s">
        <v>55</v>
      </c>
      <c r="G90" s="39"/>
      <c r="H90" s="39" t="s">
        <v>75</v>
      </c>
      <c r="I90" s="39" t="s">
        <v>74</v>
      </c>
      <c r="J90" s="40">
        <v>100</v>
      </c>
      <c r="K90" s="40">
        <v>100</v>
      </c>
      <c r="L90" s="40">
        <v>100</v>
      </c>
      <c r="M90" s="41">
        <v>5</v>
      </c>
    </row>
    <row r="91" spans="1:18" ht="96">
      <c r="A91" s="36" t="s">
        <v>446</v>
      </c>
      <c r="B91" s="39" t="s">
        <v>62</v>
      </c>
      <c r="C91" s="39" t="s">
        <v>64</v>
      </c>
      <c r="D91" s="39" t="s">
        <v>68</v>
      </c>
      <c r="E91" s="49"/>
      <c r="F91" s="39" t="s">
        <v>55</v>
      </c>
      <c r="G91" s="39"/>
      <c r="H91" s="39" t="s">
        <v>76</v>
      </c>
      <c r="I91" s="39" t="s">
        <v>74</v>
      </c>
      <c r="J91" s="40">
        <v>100</v>
      </c>
      <c r="K91" s="40">
        <v>100</v>
      </c>
      <c r="L91" s="40">
        <v>100</v>
      </c>
      <c r="M91" s="41">
        <v>5</v>
      </c>
    </row>
    <row r="92" spans="1:18" ht="60">
      <c r="A92" s="36" t="s">
        <v>446</v>
      </c>
      <c r="B92" s="39" t="s">
        <v>62</v>
      </c>
      <c r="C92" s="39" t="s">
        <v>64</v>
      </c>
      <c r="D92" s="39" t="s">
        <v>68</v>
      </c>
      <c r="E92" s="49"/>
      <c r="F92" s="39" t="s">
        <v>55</v>
      </c>
      <c r="G92" s="39"/>
      <c r="H92" s="39" t="s">
        <v>77</v>
      </c>
      <c r="I92" s="39" t="s">
        <v>74</v>
      </c>
      <c r="J92" s="40">
        <v>100</v>
      </c>
      <c r="K92" s="40">
        <v>100</v>
      </c>
      <c r="L92" s="40">
        <v>100</v>
      </c>
      <c r="M92" s="41">
        <v>5</v>
      </c>
    </row>
    <row r="93" spans="1:18" ht="60">
      <c r="A93" s="36" t="s">
        <v>446</v>
      </c>
      <c r="B93" s="39" t="s">
        <v>62</v>
      </c>
      <c r="C93" s="39" t="s">
        <v>64</v>
      </c>
      <c r="D93" s="39" t="s">
        <v>68</v>
      </c>
      <c r="E93" s="49"/>
      <c r="F93" s="43" t="s">
        <v>55</v>
      </c>
      <c r="G93" s="43"/>
      <c r="H93" s="43" t="s">
        <v>78</v>
      </c>
      <c r="I93" s="43" t="s">
        <v>74</v>
      </c>
      <c r="J93" s="44">
        <v>100</v>
      </c>
      <c r="K93" s="44">
        <v>100</v>
      </c>
      <c r="L93" s="44">
        <v>100</v>
      </c>
      <c r="M93" s="45">
        <v>5</v>
      </c>
    </row>
    <row r="94" spans="1:18" ht="60">
      <c r="A94" s="36" t="s">
        <v>446</v>
      </c>
      <c r="B94" s="39" t="s">
        <v>62</v>
      </c>
      <c r="C94" s="39" t="s">
        <v>64</v>
      </c>
      <c r="D94" s="39" t="s">
        <v>68</v>
      </c>
      <c r="E94" s="49"/>
      <c r="F94" s="39" t="s">
        <v>55</v>
      </c>
      <c r="G94" s="39"/>
      <c r="H94" s="39" t="s">
        <v>284</v>
      </c>
      <c r="I94" s="39" t="s">
        <v>74</v>
      </c>
      <c r="J94" s="40">
        <v>0</v>
      </c>
      <c r="K94" s="40">
        <v>0</v>
      </c>
      <c r="L94" s="40">
        <v>0</v>
      </c>
      <c r="M94" s="41">
        <v>5</v>
      </c>
    </row>
    <row r="95" spans="1:18" ht="120">
      <c r="A95" s="36" t="s">
        <v>447</v>
      </c>
      <c r="B95" s="39" t="s">
        <v>62</v>
      </c>
      <c r="C95" s="39" t="s">
        <v>64</v>
      </c>
      <c r="D95" s="39" t="s">
        <v>67</v>
      </c>
      <c r="E95" s="49"/>
      <c r="F95" s="39" t="s">
        <v>55</v>
      </c>
      <c r="G95" s="39"/>
      <c r="H95" s="39" t="s">
        <v>73</v>
      </c>
      <c r="I95" s="39" t="s">
        <v>74</v>
      </c>
      <c r="J95" s="40">
        <v>100</v>
      </c>
      <c r="K95" s="40">
        <v>100</v>
      </c>
      <c r="L95" s="40">
        <v>100</v>
      </c>
      <c r="M95" s="41">
        <v>5</v>
      </c>
    </row>
    <row r="96" spans="1:18" ht="409.5">
      <c r="A96" s="36" t="s">
        <v>447</v>
      </c>
      <c r="B96" s="39" t="s">
        <v>62</v>
      </c>
      <c r="C96" s="39" t="s">
        <v>64</v>
      </c>
      <c r="D96" s="39" t="s">
        <v>67</v>
      </c>
      <c r="E96" s="49"/>
      <c r="F96" s="39" t="s">
        <v>55</v>
      </c>
      <c r="G96" s="39"/>
      <c r="H96" s="39" t="s">
        <v>75</v>
      </c>
      <c r="I96" s="39" t="s">
        <v>74</v>
      </c>
      <c r="J96" s="40">
        <v>100</v>
      </c>
      <c r="K96" s="40">
        <v>100</v>
      </c>
      <c r="L96" s="40">
        <v>100</v>
      </c>
      <c r="M96" s="41">
        <v>5</v>
      </c>
    </row>
    <row r="97" spans="1:13" ht="120">
      <c r="A97" s="36" t="s">
        <v>447</v>
      </c>
      <c r="B97" s="39" t="s">
        <v>62</v>
      </c>
      <c r="C97" s="39" t="s">
        <v>64</v>
      </c>
      <c r="D97" s="39" t="s">
        <v>67</v>
      </c>
      <c r="E97" s="49"/>
      <c r="F97" s="39" t="s">
        <v>55</v>
      </c>
      <c r="G97" s="39"/>
      <c r="H97" s="39" t="s">
        <v>76</v>
      </c>
      <c r="I97" s="39" t="s">
        <v>74</v>
      </c>
      <c r="J97" s="40">
        <v>100</v>
      </c>
      <c r="K97" s="40">
        <v>100</v>
      </c>
      <c r="L97" s="40">
        <v>100</v>
      </c>
      <c r="M97" s="41">
        <v>5</v>
      </c>
    </row>
    <row r="98" spans="1:13" ht="120">
      <c r="A98" s="36" t="s">
        <v>447</v>
      </c>
      <c r="B98" s="39" t="s">
        <v>62</v>
      </c>
      <c r="C98" s="39" t="s">
        <v>64</v>
      </c>
      <c r="D98" s="39" t="s">
        <v>67</v>
      </c>
      <c r="E98" s="49"/>
      <c r="F98" s="39" t="s">
        <v>55</v>
      </c>
      <c r="G98" s="39"/>
      <c r="H98" s="39" t="s">
        <v>77</v>
      </c>
      <c r="I98" s="39" t="s">
        <v>74</v>
      </c>
      <c r="J98" s="40">
        <v>100</v>
      </c>
      <c r="K98" s="40">
        <v>100</v>
      </c>
      <c r="L98" s="40">
        <v>100</v>
      </c>
      <c r="M98" s="41">
        <v>5</v>
      </c>
    </row>
    <row r="99" spans="1:13" ht="120">
      <c r="A99" s="36" t="s">
        <v>447</v>
      </c>
      <c r="B99" s="39" t="s">
        <v>62</v>
      </c>
      <c r="C99" s="39" t="s">
        <v>64</v>
      </c>
      <c r="D99" s="39" t="s">
        <v>67</v>
      </c>
      <c r="E99" s="49"/>
      <c r="F99" s="39" t="s">
        <v>55</v>
      </c>
      <c r="G99" s="39"/>
      <c r="H99" s="39" t="s">
        <v>78</v>
      </c>
      <c r="I99" s="39" t="s">
        <v>74</v>
      </c>
      <c r="J99" s="40">
        <v>100</v>
      </c>
      <c r="K99" s="40">
        <v>100</v>
      </c>
      <c r="L99" s="40">
        <v>100</v>
      </c>
      <c r="M99" s="41">
        <v>5</v>
      </c>
    </row>
    <row r="100" spans="1:13" ht="120">
      <c r="A100" s="36" t="s">
        <v>447</v>
      </c>
      <c r="B100" s="39" t="s">
        <v>62</v>
      </c>
      <c r="C100" s="39" t="s">
        <v>64</v>
      </c>
      <c r="D100" s="39" t="s">
        <v>67</v>
      </c>
      <c r="E100" s="49"/>
      <c r="F100" s="39" t="s">
        <v>55</v>
      </c>
      <c r="G100" s="39"/>
      <c r="H100" s="39" t="s">
        <v>284</v>
      </c>
      <c r="I100" s="39" t="s">
        <v>74</v>
      </c>
      <c r="J100" s="40">
        <v>0</v>
      </c>
      <c r="K100" s="40">
        <v>0</v>
      </c>
      <c r="L100" s="40">
        <v>0</v>
      </c>
      <c r="M100" s="41">
        <v>5</v>
      </c>
    </row>
    <row r="101" spans="1:13" ht="72">
      <c r="A101" s="36" t="s">
        <v>448</v>
      </c>
      <c r="B101" s="39" t="s">
        <v>62</v>
      </c>
      <c r="C101" s="39" t="s">
        <v>64</v>
      </c>
      <c r="D101" s="39" t="s">
        <v>66</v>
      </c>
      <c r="E101" s="49"/>
      <c r="F101" s="39" t="s">
        <v>55</v>
      </c>
      <c r="G101" s="39"/>
      <c r="H101" s="39" t="s">
        <v>73</v>
      </c>
      <c r="I101" s="39" t="s">
        <v>74</v>
      </c>
      <c r="J101" s="40">
        <v>100</v>
      </c>
      <c r="K101" s="40">
        <v>100</v>
      </c>
      <c r="L101" s="40">
        <v>100</v>
      </c>
      <c r="M101" s="41">
        <v>5</v>
      </c>
    </row>
    <row r="102" spans="1:13" ht="409.5">
      <c r="A102" s="36" t="s">
        <v>448</v>
      </c>
      <c r="B102" s="39" t="s">
        <v>62</v>
      </c>
      <c r="C102" s="39" t="s">
        <v>64</v>
      </c>
      <c r="D102" s="39" t="s">
        <v>66</v>
      </c>
      <c r="E102" s="49"/>
      <c r="F102" s="39" t="s">
        <v>55</v>
      </c>
      <c r="G102" s="39"/>
      <c r="H102" s="39" t="s">
        <v>75</v>
      </c>
      <c r="I102" s="39" t="s">
        <v>74</v>
      </c>
      <c r="J102" s="40">
        <v>100</v>
      </c>
      <c r="K102" s="40">
        <v>100</v>
      </c>
      <c r="L102" s="40">
        <v>100</v>
      </c>
      <c r="M102" s="41">
        <v>5</v>
      </c>
    </row>
    <row r="103" spans="1:13" ht="96">
      <c r="A103" s="36" t="s">
        <v>448</v>
      </c>
      <c r="B103" s="39" t="s">
        <v>62</v>
      </c>
      <c r="C103" s="39" t="s">
        <v>64</v>
      </c>
      <c r="D103" s="39" t="s">
        <v>66</v>
      </c>
      <c r="E103" s="49"/>
      <c r="F103" s="39" t="s">
        <v>55</v>
      </c>
      <c r="G103" s="39"/>
      <c r="H103" s="39" t="s">
        <v>76</v>
      </c>
      <c r="I103" s="39" t="s">
        <v>74</v>
      </c>
      <c r="J103" s="40">
        <v>100</v>
      </c>
      <c r="K103" s="40">
        <v>100</v>
      </c>
      <c r="L103" s="40">
        <v>100</v>
      </c>
      <c r="M103" s="41">
        <v>5</v>
      </c>
    </row>
    <row r="104" spans="1:13" ht="72">
      <c r="A104" s="36" t="s">
        <v>448</v>
      </c>
      <c r="B104" s="39" t="s">
        <v>62</v>
      </c>
      <c r="C104" s="39" t="s">
        <v>64</v>
      </c>
      <c r="D104" s="39" t="s">
        <v>66</v>
      </c>
      <c r="E104" s="49"/>
      <c r="F104" s="39" t="s">
        <v>55</v>
      </c>
      <c r="G104" s="39"/>
      <c r="H104" s="39" t="s">
        <v>77</v>
      </c>
      <c r="I104" s="39" t="s">
        <v>74</v>
      </c>
      <c r="J104" s="40">
        <v>100</v>
      </c>
      <c r="K104" s="40">
        <v>100</v>
      </c>
      <c r="L104" s="40">
        <v>100</v>
      </c>
      <c r="M104" s="41">
        <v>5</v>
      </c>
    </row>
    <row r="105" spans="1:13" ht="72">
      <c r="A105" s="36" t="s">
        <v>448</v>
      </c>
      <c r="B105" s="39" t="s">
        <v>62</v>
      </c>
      <c r="C105" s="39" t="s">
        <v>64</v>
      </c>
      <c r="D105" s="39" t="s">
        <v>66</v>
      </c>
      <c r="E105" s="49"/>
      <c r="F105" s="43" t="s">
        <v>55</v>
      </c>
      <c r="G105" s="43"/>
      <c r="H105" s="43" t="s">
        <v>78</v>
      </c>
      <c r="I105" s="43" t="s">
        <v>74</v>
      </c>
      <c r="J105" s="44">
        <v>100</v>
      </c>
      <c r="K105" s="44">
        <v>100</v>
      </c>
      <c r="L105" s="44">
        <v>100</v>
      </c>
      <c r="M105" s="45">
        <v>5</v>
      </c>
    </row>
    <row r="106" spans="1:13" ht="72">
      <c r="A106" s="36" t="s">
        <v>448</v>
      </c>
      <c r="B106" s="39" t="s">
        <v>62</v>
      </c>
      <c r="C106" s="39" t="s">
        <v>64</v>
      </c>
      <c r="D106" s="39" t="s">
        <v>66</v>
      </c>
      <c r="E106" s="49"/>
      <c r="F106" s="39" t="s">
        <v>55</v>
      </c>
      <c r="G106" s="39"/>
      <c r="H106" s="39" t="s">
        <v>284</v>
      </c>
      <c r="I106" s="39" t="s">
        <v>74</v>
      </c>
      <c r="J106" s="40">
        <v>0</v>
      </c>
      <c r="K106" s="40">
        <v>0</v>
      </c>
      <c r="L106" s="40">
        <v>0</v>
      </c>
      <c r="M106" s="41">
        <v>5</v>
      </c>
    </row>
    <row r="107" spans="1:13" ht="72">
      <c r="A107" s="36" t="s">
        <v>449</v>
      </c>
      <c r="B107" s="39" t="s">
        <v>62</v>
      </c>
      <c r="C107" s="39" t="s">
        <v>64</v>
      </c>
      <c r="D107" s="39" t="s">
        <v>65</v>
      </c>
      <c r="E107" s="49"/>
      <c r="F107" s="39" t="s">
        <v>55</v>
      </c>
      <c r="G107" s="39"/>
      <c r="H107" s="39" t="s">
        <v>73</v>
      </c>
      <c r="I107" s="39" t="s">
        <v>74</v>
      </c>
      <c r="J107" s="40">
        <v>100</v>
      </c>
      <c r="K107" s="40">
        <v>100</v>
      </c>
      <c r="L107" s="40">
        <v>100</v>
      </c>
      <c r="M107" s="41">
        <v>5</v>
      </c>
    </row>
    <row r="108" spans="1:13" ht="409.5">
      <c r="A108" s="36" t="s">
        <v>449</v>
      </c>
      <c r="B108" s="39" t="s">
        <v>62</v>
      </c>
      <c r="C108" s="39" t="s">
        <v>64</v>
      </c>
      <c r="D108" s="39" t="s">
        <v>65</v>
      </c>
      <c r="E108" s="49"/>
      <c r="F108" s="39" t="s">
        <v>55</v>
      </c>
      <c r="G108" s="39"/>
      <c r="H108" s="39" t="s">
        <v>75</v>
      </c>
      <c r="I108" s="39" t="s">
        <v>74</v>
      </c>
      <c r="J108" s="40">
        <v>100</v>
      </c>
      <c r="K108" s="40">
        <v>100</v>
      </c>
      <c r="L108" s="40">
        <v>100</v>
      </c>
      <c r="M108" s="41">
        <v>5</v>
      </c>
    </row>
    <row r="109" spans="1:13" ht="96">
      <c r="A109" s="36" t="s">
        <v>449</v>
      </c>
      <c r="B109" s="39" t="s">
        <v>62</v>
      </c>
      <c r="C109" s="39" t="s">
        <v>64</v>
      </c>
      <c r="D109" s="39" t="s">
        <v>65</v>
      </c>
      <c r="E109" s="49"/>
      <c r="F109" s="39" t="s">
        <v>55</v>
      </c>
      <c r="G109" s="39"/>
      <c r="H109" s="39" t="s">
        <v>76</v>
      </c>
      <c r="I109" s="39" t="s">
        <v>74</v>
      </c>
      <c r="J109" s="40">
        <v>100</v>
      </c>
      <c r="K109" s="40">
        <v>100</v>
      </c>
      <c r="L109" s="40">
        <v>100</v>
      </c>
      <c r="M109" s="41">
        <v>5</v>
      </c>
    </row>
    <row r="110" spans="1:13" ht="72">
      <c r="A110" s="36" t="s">
        <v>449</v>
      </c>
      <c r="B110" s="39" t="s">
        <v>62</v>
      </c>
      <c r="C110" s="39" t="s">
        <v>64</v>
      </c>
      <c r="D110" s="39" t="s">
        <v>65</v>
      </c>
      <c r="E110" s="49"/>
      <c r="F110" s="39" t="s">
        <v>55</v>
      </c>
      <c r="G110" s="39"/>
      <c r="H110" s="39" t="s">
        <v>77</v>
      </c>
      <c r="I110" s="39" t="s">
        <v>74</v>
      </c>
      <c r="J110" s="40">
        <v>100</v>
      </c>
      <c r="K110" s="40">
        <v>100</v>
      </c>
      <c r="L110" s="40">
        <v>100</v>
      </c>
      <c r="M110" s="41">
        <v>5</v>
      </c>
    </row>
    <row r="111" spans="1:13" ht="72">
      <c r="A111" s="36" t="s">
        <v>449</v>
      </c>
      <c r="B111" s="39" t="s">
        <v>62</v>
      </c>
      <c r="C111" s="39" t="s">
        <v>64</v>
      </c>
      <c r="D111" s="39" t="s">
        <v>65</v>
      </c>
      <c r="E111" s="49"/>
      <c r="F111" s="39" t="s">
        <v>55</v>
      </c>
      <c r="G111" s="39"/>
      <c r="H111" s="39" t="s">
        <v>78</v>
      </c>
      <c r="I111" s="39" t="s">
        <v>74</v>
      </c>
      <c r="J111" s="40">
        <v>100</v>
      </c>
      <c r="K111" s="40">
        <v>100</v>
      </c>
      <c r="L111" s="40">
        <v>100</v>
      </c>
      <c r="M111" s="41">
        <v>5</v>
      </c>
    </row>
    <row r="112" spans="1:13" ht="72">
      <c r="A112" s="36" t="s">
        <v>449</v>
      </c>
      <c r="B112" s="39" t="s">
        <v>62</v>
      </c>
      <c r="C112" s="39" t="s">
        <v>64</v>
      </c>
      <c r="D112" s="39" t="s">
        <v>65</v>
      </c>
      <c r="E112" s="49"/>
      <c r="F112" s="39" t="s">
        <v>55</v>
      </c>
      <c r="G112" s="39"/>
      <c r="H112" s="39" t="s">
        <v>284</v>
      </c>
      <c r="I112" s="39" t="s">
        <v>74</v>
      </c>
      <c r="J112" s="40">
        <v>0</v>
      </c>
      <c r="K112" s="40">
        <v>0</v>
      </c>
      <c r="L112" s="40">
        <v>0</v>
      </c>
      <c r="M112" s="41">
        <v>5</v>
      </c>
    </row>
    <row r="113" spans="1:13" ht="72">
      <c r="A113" s="34" t="s">
        <v>466</v>
      </c>
      <c r="B113" s="39" t="s">
        <v>62</v>
      </c>
      <c r="C113" s="39" t="s">
        <v>64</v>
      </c>
      <c r="D113" s="39" t="s">
        <v>467</v>
      </c>
      <c r="E113" s="49"/>
      <c r="F113" s="39" t="s">
        <v>55</v>
      </c>
      <c r="G113" s="39"/>
      <c r="H113" s="39" t="s">
        <v>73</v>
      </c>
      <c r="I113" s="39" t="s">
        <v>74</v>
      </c>
      <c r="J113" s="40">
        <v>100</v>
      </c>
      <c r="K113" s="40">
        <v>100</v>
      </c>
      <c r="L113" s="40">
        <v>100</v>
      </c>
      <c r="M113" s="41">
        <v>5</v>
      </c>
    </row>
    <row r="114" spans="1:13" ht="409.5">
      <c r="A114" s="34" t="s">
        <v>466</v>
      </c>
      <c r="B114" s="39" t="s">
        <v>62</v>
      </c>
      <c r="C114" s="39" t="s">
        <v>64</v>
      </c>
      <c r="D114" s="39" t="s">
        <v>467</v>
      </c>
      <c r="E114" s="49"/>
      <c r="F114" s="39" t="s">
        <v>55</v>
      </c>
      <c r="G114" s="39"/>
      <c r="H114" s="39" t="s">
        <v>75</v>
      </c>
      <c r="I114" s="39" t="s">
        <v>74</v>
      </c>
      <c r="J114" s="40">
        <v>100</v>
      </c>
      <c r="K114" s="40">
        <v>100</v>
      </c>
      <c r="L114" s="40">
        <v>100</v>
      </c>
      <c r="M114" s="41">
        <v>5</v>
      </c>
    </row>
    <row r="115" spans="1:13" ht="96">
      <c r="A115" s="34" t="s">
        <v>466</v>
      </c>
      <c r="B115" s="39" t="s">
        <v>62</v>
      </c>
      <c r="C115" s="39" t="s">
        <v>64</v>
      </c>
      <c r="D115" s="39" t="s">
        <v>467</v>
      </c>
      <c r="E115" s="49"/>
      <c r="F115" s="39" t="s">
        <v>55</v>
      </c>
      <c r="G115" s="39"/>
      <c r="H115" s="39" t="s">
        <v>76</v>
      </c>
      <c r="I115" s="39" t="s">
        <v>74</v>
      </c>
      <c r="J115" s="40">
        <v>100</v>
      </c>
      <c r="K115" s="40">
        <v>100</v>
      </c>
      <c r="L115" s="40">
        <v>100</v>
      </c>
      <c r="M115" s="41">
        <v>5</v>
      </c>
    </row>
    <row r="116" spans="1:13" ht="72">
      <c r="A116" s="34" t="s">
        <v>466</v>
      </c>
      <c r="B116" s="39" t="s">
        <v>62</v>
      </c>
      <c r="C116" s="39" t="s">
        <v>64</v>
      </c>
      <c r="D116" s="39" t="s">
        <v>467</v>
      </c>
      <c r="E116" s="49"/>
      <c r="F116" s="39" t="s">
        <v>55</v>
      </c>
      <c r="G116" s="39"/>
      <c r="H116" s="39" t="s">
        <v>77</v>
      </c>
      <c r="I116" s="39" t="s">
        <v>74</v>
      </c>
      <c r="J116" s="40">
        <v>100</v>
      </c>
      <c r="K116" s="40">
        <v>100</v>
      </c>
      <c r="L116" s="40">
        <v>100</v>
      </c>
      <c r="M116" s="41">
        <v>5</v>
      </c>
    </row>
    <row r="117" spans="1:13" ht="72">
      <c r="A117" s="34" t="s">
        <v>466</v>
      </c>
      <c r="B117" s="39" t="s">
        <v>62</v>
      </c>
      <c r="C117" s="39" t="s">
        <v>64</v>
      </c>
      <c r="D117" s="39" t="s">
        <v>467</v>
      </c>
      <c r="E117" s="49"/>
      <c r="F117" s="43" t="s">
        <v>55</v>
      </c>
      <c r="G117" s="43"/>
      <c r="H117" s="43" t="s">
        <v>78</v>
      </c>
      <c r="I117" s="43" t="s">
        <v>74</v>
      </c>
      <c r="J117" s="44">
        <v>100</v>
      </c>
      <c r="K117" s="44">
        <v>100</v>
      </c>
      <c r="L117" s="44">
        <v>100</v>
      </c>
      <c r="M117" s="45">
        <v>5</v>
      </c>
    </row>
    <row r="118" spans="1:13" ht="72">
      <c r="A118" s="34" t="s">
        <v>466</v>
      </c>
      <c r="B118" s="39" t="s">
        <v>62</v>
      </c>
      <c r="C118" s="39" t="s">
        <v>64</v>
      </c>
      <c r="D118" s="39" t="s">
        <v>467</v>
      </c>
      <c r="E118" s="49"/>
      <c r="F118" s="39" t="s">
        <v>55</v>
      </c>
      <c r="G118" s="39"/>
      <c r="H118" s="39" t="s">
        <v>284</v>
      </c>
      <c r="I118" s="39" t="s">
        <v>74</v>
      </c>
      <c r="J118" s="40">
        <v>0</v>
      </c>
      <c r="K118" s="40">
        <v>0</v>
      </c>
      <c r="L118" s="40">
        <v>0</v>
      </c>
      <c r="M118" s="41">
        <v>5</v>
      </c>
    </row>
    <row r="119" spans="1:13" ht="108">
      <c r="A119" s="36" t="s">
        <v>456</v>
      </c>
      <c r="B119" s="39" t="s">
        <v>62</v>
      </c>
      <c r="C119" s="39" t="s">
        <v>64</v>
      </c>
      <c r="D119" s="39" t="s">
        <v>290</v>
      </c>
      <c r="E119" s="49"/>
      <c r="F119" s="39" t="s">
        <v>55</v>
      </c>
      <c r="G119" s="39"/>
      <c r="H119" s="39" t="s">
        <v>73</v>
      </c>
      <c r="I119" s="39" t="s">
        <v>74</v>
      </c>
      <c r="J119" s="40">
        <v>100</v>
      </c>
      <c r="K119" s="40">
        <v>100</v>
      </c>
      <c r="L119" s="40">
        <v>100</v>
      </c>
      <c r="M119" s="41">
        <v>5</v>
      </c>
    </row>
    <row r="120" spans="1:13" ht="409.5">
      <c r="A120" s="36" t="s">
        <v>456</v>
      </c>
      <c r="B120" s="39" t="s">
        <v>62</v>
      </c>
      <c r="C120" s="39" t="s">
        <v>64</v>
      </c>
      <c r="D120" s="39" t="s">
        <v>290</v>
      </c>
      <c r="E120" s="49"/>
      <c r="F120" s="39" t="s">
        <v>55</v>
      </c>
      <c r="G120" s="39"/>
      <c r="H120" s="39" t="s">
        <v>75</v>
      </c>
      <c r="I120" s="39" t="s">
        <v>74</v>
      </c>
      <c r="J120" s="40">
        <v>100</v>
      </c>
      <c r="K120" s="40">
        <v>100</v>
      </c>
      <c r="L120" s="40">
        <v>100</v>
      </c>
      <c r="M120" s="41">
        <v>5</v>
      </c>
    </row>
    <row r="121" spans="1:13" ht="108">
      <c r="A121" s="36" t="s">
        <v>456</v>
      </c>
      <c r="B121" s="39" t="s">
        <v>62</v>
      </c>
      <c r="C121" s="39" t="s">
        <v>64</v>
      </c>
      <c r="D121" s="39" t="s">
        <v>290</v>
      </c>
      <c r="E121" s="49"/>
      <c r="F121" s="39" t="s">
        <v>55</v>
      </c>
      <c r="G121" s="39"/>
      <c r="H121" s="39" t="s">
        <v>76</v>
      </c>
      <c r="I121" s="39" t="s">
        <v>74</v>
      </c>
      <c r="J121" s="40">
        <v>100</v>
      </c>
      <c r="K121" s="40">
        <v>100</v>
      </c>
      <c r="L121" s="40">
        <v>100</v>
      </c>
      <c r="M121" s="41">
        <v>5</v>
      </c>
    </row>
    <row r="122" spans="1:13" ht="108">
      <c r="A122" s="36" t="s">
        <v>456</v>
      </c>
      <c r="B122" s="39" t="s">
        <v>62</v>
      </c>
      <c r="C122" s="39" t="s">
        <v>64</v>
      </c>
      <c r="D122" s="39" t="s">
        <v>290</v>
      </c>
      <c r="E122" s="49"/>
      <c r="F122" s="39" t="s">
        <v>55</v>
      </c>
      <c r="G122" s="39"/>
      <c r="H122" s="39" t="s">
        <v>77</v>
      </c>
      <c r="I122" s="39" t="s">
        <v>74</v>
      </c>
      <c r="J122" s="40">
        <v>100</v>
      </c>
      <c r="K122" s="40">
        <v>100</v>
      </c>
      <c r="L122" s="40">
        <v>100</v>
      </c>
      <c r="M122" s="41">
        <v>5</v>
      </c>
    </row>
    <row r="123" spans="1:13" ht="108">
      <c r="A123" s="36" t="s">
        <v>456</v>
      </c>
      <c r="B123" s="39" t="s">
        <v>62</v>
      </c>
      <c r="C123" s="39" t="s">
        <v>64</v>
      </c>
      <c r="D123" s="39" t="s">
        <v>290</v>
      </c>
      <c r="E123" s="49"/>
      <c r="F123" s="39" t="s">
        <v>55</v>
      </c>
      <c r="G123" s="39"/>
      <c r="H123" s="39" t="s">
        <v>78</v>
      </c>
      <c r="I123" s="39" t="s">
        <v>74</v>
      </c>
      <c r="J123" s="40">
        <v>100</v>
      </c>
      <c r="K123" s="40">
        <v>100</v>
      </c>
      <c r="L123" s="40">
        <v>100</v>
      </c>
      <c r="M123" s="41">
        <v>5</v>
      </c>
    </row>
    <row r="124" spans="1:13" ht="108">
      <c r="A124" s="36" t="s">
        <v>456</v>
      </c>
      <c r="B124" s="39" t="s">
        <v>62</v>
      </c>
      <c r="C124" s="39" t="s">
        <v>64</v>
      </c>
      <c r="D124" s="39" t="s">
        <v>290</v>
      </c>
      <c r="E124" s="49"/>
      <c r="F124" s="39" t="s">
        <v>55</v>
      </c>
      <c r="G124" s="39"/>
      <c r="H124" s="39" t="s">
        <v>284</v>
      </c>
      <c r="I124" s="39" t="s">
        <v>74</v>
      </c>
      <c r="J124" s="40">
        <v>0</v>
      </c>
      <c r="K124" s="40">
        <v>0</v>
      </c>
      <c r="L124" s="40">
        <v>0</v>
      </c>
      <c r="M124" s="41">
        <v>5</v>
      </c>
    </row>
    <row r="125" spans="1:13" ht="108">
      <c r="A125" s="36" t="s">
        <v>450</v>
      </c>
      <c r="B125" s="39" t="s">
        <v>58</v>
      </c>
      <c r="C125" s="39" t="s">
        <v>59</v>
      </c>
      <c r="D125" s="39" t="s">
        <v>54</v>
      </c>
      <c r="E125" s="49"/>
      <c r="F125" s="39" t="s">
        <v>55</v>
      </c>
      <c r="G125" s="39"/>
      <c r="H125" s="39" t="s">
        <v>73</v>
      </c>
      <c r="I125" s="39" t="s">
        <v>74</v>
      </c>
      <c r="J125" s="40">
        <v>100</v>
      </c>
      <c r="K125" s="40">
        <v>100</v>
      </c>
      <c r="L125" s="40">
        <v>100</v>
      </c>
      <c r="M125" s="41">
        <v>5</v>
      </c>
    </row>
    <row r="126" spans="1:13" ht="409.5">
      <c r="A126" s="36" t="s">
        <v>450</v>
      </c>
      <c r="B126" s="39" t="s">
        <v>58</v>
      </c>
      <c r="C126" s="39" t="s">
        <v>59</v>
      </c>
      <c r="D126" s="39" t="s">
        <v>54</v>
      </c>
      <c r="E126" s="49"/>
      <c r="F126" s="39" t="s">
        <v>55</v>
      </c>
      <c r="G126" s="39"/>
      <c r="H126" s="39" t="s">
        <v>75</v>
      </c>
      <c r="I126" s="39" t="s">
        <v>74</v>
      </c>
      <c r="J126" s="40">
        <v>100</v>
      </c>
      <c r="K126" s="40">
        <v>100</v>
      </c>
      <c r="L126" s="40">
        <v>100</v>
      </c>
      <c r="M126" s="41">
        <v>5</v>
      </c>
    </row>
    <row r="127" spans="1:13" ht="108">
      <c r="A127" s="36" t="s">
        <v>450</v>
      </c>
      <c r="B127" s="39" t="s">
        <v>58</v>
      </c>
      <c r="C127" s="39" t="s">
        <v>59</v>
      </c>
      <c r="D127" s="39" t="s">
        <v>54</v>
      </c>
      <c r="E127" s="49"/>
      <c r="F127" s="39" t="s">
        <v>55</v>
      </c>
      <c r="G127" s="39"/>
      <c r="H127" s="39" t="s">
        <v>76</v>
      </c>
      <c r="I127" s="39" t="s">
        <v>74</v>
      </c>
      <c r="J127" s="40">
        <v>100</v>
      </c>
      <c r="K127" s="40">
        <v>100</v>
      </c>
      <c r="L127" s="40">
        <v>100</v>
      </c>
      <c r="M127" s="41">
        <v>5</v>
      </c>
    </row>
    <row r="128" spans="1:13" ht="108">
      <c r="A128" s="36" t="s">
        <v>450</v>
      </c>
      <c r="B128" s="39" t="s">
        <v>58</v>
      </c>
      <c r="C128" s="39" t="s">
        <v>59</v>
      </c>
      <c r="D128" s="39" t="s">
        <v>54</v>
      </c>
      <c r="E128" s="49"/>
      <c r="F128" s="39" t="s">
        <v>55</v>
      </c>
      <c r="G128" s="39"/>
      <c r="H128" s="39" t="s">
        <v>77</v>
      </c>
      <c r="I128" s="39" t="s">
        <v>74</v>
      </c>
      <c r="J128" s="40">
        <v>100</v>
      </c>
      <c r="K128" s="40">
        <v>100</v>
      </c>
      <c r="L128" s="40">
        <v>100</v>
      </c>
      <c r="M128" s="41">
        <v>5</v>
      </c>
    </row>
    <row r="129" spans="1:13" ht="108">
      <c r="A129" s="36" t="s">
        <v>450</v>
      </c>
      <c r="B129" s="39" t="s">
        <v>58</v>
      </c>
      <c r="C129" s="39" t="s">
        <v>59</v>
      </c>
      <c r="D129" s="39" t="s">
        <v>54</v>
      </c>
      <c r="E129" s="49"/>
      <c r="F129" s="43" t="s">
        <v>55</v>
      </c>
      <c r="G129" s="43"/>
      <c r="H129" s="43" t="s">
        <v>78</v>
      </c>
      <c r="I129" s="43" t="s">
        <v>74</v>
      </c>
      <c r="J129" s="44">
        <v>100</v>
      </c>
      <c r="K129" s="44">
        <v>100</v>
      </c>
      <c r="L129" s="44">
        <v>100</v>
      </c>
      <c r="M129" s="45">
        <v>5</v>
      </c>
    </row>
    <row r="130" spans="1:13" ht="108">
      <c r="A130" s="36" t="s">
        <v>450</v>
      </c>
      <c r="B130" s="39" t="s">
        <v>58</v>
      </c>
      <c r="C130" s="39" t="s">
        <v>59</v>
      </c>
      <c r="D130" s="39" t="s">
        <v>54</v>
      </c>
      <c r="E130" s="49"/>
      <c r="F130" s="39" t="s">
        <v>55</v>
      </c>
      <c r="G130" s="39"/>
      <c r="H130" s="39" t="s">
        <v>284</v>
      </c>
      <c r="I130" s="39" t="s">
        <v>74</v>
      </c>
      <c r="J130" s="40">
        <v>0</v>
      </c>
      <c r="K130" s="40">
        <v>0</v>
      </c>
      <c r="L130" s="40">
        <v>0</v>
      </c>
      <c r="M130" s="41">
        <v>5</v>
      </c>
    </row>
    <row r="131" spans="1:13" ht="108">
      <c r="A131" s="36" t="s">
        <v>451</v>
      </c>
      <c r="B131" s="39" t="s">
        <v>58</v>
      </c>
      <c r="C131" s="39" t="s">
        <v>60</v>
      </c>
      <c r="D131" s="39" t="s">
        <v>54</v>
      </c>
      <c r="E131" s="49"/>
      <c r="F131" s="39" t="s">
        <v>55</v>
      </c>
      <c r="G131" s="39"/>
      <c r="H131" s="39" t="s">
        <v>73</v>
      </c>
      <c r="I131" s="39" t="s">
        <v>74</v>
      </c>
      <c r="J131" s="40">
        <v>100</v>
      </c>
      <c r="K131" s="40">
        <v>100</v>
      </c>
      <c r="L131" s="40">
        <v>100</v>
      </c>
      <c r="M131" s="41">
        <v>5</v>
      </c>
    </row>
    <row r="132" spans="1:13" ht="409.5">
      <c r="A132" s="36" t="s">
        <v>451</v>
      </c>
      <c r="B132" s="39" t="s">
        <v>58</v>
      </c>
      <c r="C132" s="39" t="s">
        <v>60</v>
      </c>
      <c r="D132" s="39" t="s">
        <v>54</v>
      </c>
      <c r="E132" s="49"/>
      <c r="F132" s="39" t="s">
        <v>55</v>
      </c>
      <c r="G132" s="39"/>
      <c r="H132" s="39" t="s">
        <v>75</v>
      </c>
      <c r="I132" s="39" t="s">
        <v>74</v>
      </c>
      <c r="J132" s="40">
        <v>100</v>
      </c>
      <c r="K132" s="40">
        <v>100</v>
      </c>
      <c r="L132" s="40">
        <v>100</v>
      </c>
      <c r="M132" s="41">
        <v>5</v>
      </c>
    </row>
    <row r="133" spans="1:13" ht="108">
      <c r="A133" s="36" t="s">
        <v>451</v>
      </c>
      <c r="B133" s="39" t="s">
        <v>58</v>
      </c>
      <c r="C133" s="39" t="s">
        <v>60</v>
      </c>
      <c r="D133" s="39" t="s">
        <v>54</v>
      </c>
      <c r="E133" s="49"/>
      <c r="F133" s="39" t="s">
        <v>55</v>
      </c>
      <c r="G133" s="39"/>
      <c r="H133" s="39" t="s">
        <v>76</v>
      </c>
      <c r="I133" s="39" t="s">
        <v>74</v>
      </c>
      <c r="J133" s="40">
        <v>100</v>
      </c>
      <c r="K133" s="40">
        <v>100</v>
      </c>
      <c r="L133" s="40">
        <v>100</v>
      </c>
      <c r="M133" s="41">
        <v>5</v>
      </c>
    </row>
    <row r="134" spans="1:13" ht="108">
      <c r="A134" s="36" t="s">
        <v>451</v>
      </c>
      <c r="B134" s="39" t="s">
        <v>58</v>
      </c>
      <c r="C134" s="39" t="s">
        <v>60</v>
      </c>
      <c r="D134" s="39" t="s">
        <v>54</v>
      </c>
      <c r="E134" s="49"/>
      <c r="F134" s="39" t="s">
        <v>55</v>
      </c>
      <c r="G134" s="39"/>
      <c r="H134" s="39" t="s">
        <v>77</v>
      </c>
      <c r="I134" s="39" t="s">
        <v>74</v>
      </c>
      <c r="J134" s="40">
        <v>100</v>
      </c>
      <c r="K134" s="40">
        <v>100</v>
      </c>
      <c r="L134" s="40">
        <v>100</v>
      </c>
      <c r="M134" s="41">
        <v>5</v>
      </c>
    </row>
    <row r="135" spans="1:13" ht="108">
      <c r="A135" s="36" t="s">
        <v>451</v>
      </c>
      <c r="B135" s="39" t="s">
        <v>58</v>
      </c>
      <c r="C135" s="39" t="s">
        <v>60</v>
      </c>
      <c r="D135" s="39" t="s">
        <v>54</v>
      </c>
      <c r="E135" s="49"/>
      <c r="F135" s="43" t="s">
        <v>55</v>
      </c>
      <c r="G135" s="43"/>
      <c r="H135" s="43" t="s">
        <v>78</v>
      </c>
      <c r="I135" s="43" t="s">
        <v>74</v>
      </c>
      <c r="J135" s="44">
        <v>100</v>
      </c>
      <c r="K135" s="44">
        <v>100</v>
      </c>
      <c r="L135" s="44">
        <v>100</v>
      </c>
      <c r="M135" s="45">
        <v>5</v>
      </c>
    </row>
    <row r="136" spans="1:13" ht="108">
      <c r="A136" s="36" t="s">
        <v>451</v>
      </c>
      <c r="B136" s="39" t="s">
        <v>58</v>
      </c>
      <c r="C136" s="39" t="s">
        <v>60</v>
      </c>
      <c r="D136" s="39" t="s">
        <v>54</v>
      </c>
      <c r="E136" s="49"/>
      <c r="F136" s="39" t="s">
        <v>55</v>
      </c>
      <c r="G136" s="39"/>
      <c r="H136" s="39" t="s">
        <v>284</v>
      </c>
      <c r="I136" s="39" t="s">
        <v>74</v>
      </c>
      <c r="J136" s="40">
        <v>0</v>
      </c>
      <c r="K136" s="40">
        <v>0</v>
      </c>
      <c r="L136" s="40">
        <v>0</v>
      </c>
      <c r="M136" s="41">
        <v>5</v>
      </c>
    </row>
    <row r="137" spans="1:13" ht="108">
      <c r="A137" s="36" t="s">
        <v>452</v>
      </c>
      <c r="B137" s="39" t="s">
        <v>58</v>
      </c>
      <c r="C137" s="39" t="s">
        <v>61</v>
      </c>
      <c r="D137" s="39" t="s">
        <v>54</v>
      </c>
      <c r="E137" s="49"/>
      <c r="F137" s="39" t="s">
        <v>55</v>
      </c>
      <c r="G137" s="39"/>
      <c r="H137" s="39" t="s">
        <v>73</v>
      </c>
      <c r="I137" s="39" t="s">
        <v>74</v>
      </c>
      <c r="J137" s="40">
        <v>100</v>
      </c>
      <c r="K137" s="40">
        <v>100</v>
      </c>
      <c r="L137" s="40">
        <v>100</v>
      </c>
      <c r="M137" s="41">
        <v>5</v>
      </c>
    </row>
    <row r="138" spans="1:13" ht="409.5">
      <c r="A138" s="36" t="s">
        <v>452</v>
      </c>
      <c r="B138" s="39" t="s">
        <v>58</v>
      </c>
      <c r="C138" s="39" t="s">
        <v>61</v>
      </c>
      <c r="D138" s="39" t="s">
        <v>54</v>
      </c>
      <c r="E138" s="49"/>
      <c r="F138" s="39" t="s">
        <v>55</v>
      </c>
      <c r="G138" s="39"/>
      <c r="H138" s="39" t="s">
        <v>75</v>
      </c>
      <c r="I138" s="39" t="s">
        <v>74</v>
      </c>
      <c r="J138" s="40">
        <v>100</v>
      </c>
      <c r="K138" s="40">
        <v>100</v>
      </c>
      <c r="L138" s="40">
        <v>100</v>
      </c>
      <c r="M138" s="41">
        <v>5</v>
      </c>
    </row>
    <row r="139" spans="1:13" ht="108">
      <c r="A139" s="36" t="s">
        <v>452</v>
      </c>
      <c r="B139" s="39" t="s">
        <v>58</v>
      </c>
      <c r="C139" s="39" t="s">
        <v>61</v>
      </c>
      <c r="D139" s="39" t="s">
        <v>54</v>
      </c>
      <c r="E139" s="49"/>
      <c r="F139" s="39" t="s">
        <v>55</v>
      </c>
      <c r="G139" s="39"/>
      <c r="H139" s="39" t="s">
        <v>76</v>
      </c>
      <c r="I139" s="39" t="s">
        <v>74</v>
      </c>
      <c r="J139" s="40">
        <v>100</v>
      </c>
      <c r="K139" s="40">
        <v>100</v>
      </c>
      <c r="L139" s="40">
        <v>100</v>
      </c>
      <c r="M139" s="41">
        <v>5</v>
      </c>
    </row>
    <row r="140" spans="1:13" ht="108">
      <c r="A140" s="36" t="s">
        <v>452</v>
      </c>
      <c r="B140" s="39" t="s">
        <v>58</v>
      </c>
      <c r="C140" s="39" t="s">
        <v>61</v>
      </c>
      <c r="D140" s="39" t="s">
        <v>54</v>
      </c>
      <c r="E140" s="49"/>
      <c r="F140" s="39" t="s">
        <v>55</v>
      </c>
      <c r="G140" s="39"/>
      <c r="H140" s="39" t="s">
        <v>77</v>
      </c>
      <c r="I140" s="39" t="s">
        <v>74</v>
      </c>
      <c r="J140" s="40">
        <v>100</v>
      </c>
      <c r="K140" s="40">
        <v>100</v>
      </c>
      <c r="L140" s="40">
        <v>100</v>
      </c>
      <c r="M140" s="41">
        <v>5</v>
      </c>
    </row>
    <row r="141" spans="1:13" ht="108">
      <c r="A141" s="36" t="s">
        <v>452</v>
      </c>
      <c r="B141" s="39" t="s">
        <v>58</v>
      </c>
      <c r="C141" s="39" t="s">
        <v>61</v>
      </c>
      <c r="D141" s="39" t="s">
        <v>54</v>
      </c>
      <c r="E141" s="49"/>
      <c r="F141" s="43" t="s">
        <v>55</v>
      </c>
      <c r="G141" s="43"/>
      <c r="H141" s="43" t="s">
        <v>78</v>
      </c>
      <c r="I141" s="43" t="s">
        <v>74</v>
      </c>
      <c r="J141" s="44">
        <v>100</v>
      </c>
      <c r="K141" s="44">
        <v>100</v>
      </c>
      <c r="L141" s="44">
        <v>100</v>
      </c>
      <c r="M141" s="45">
        <v>5</v>
      </c>
    </row>
    <row r="142" spans="1:13" ht="108">
      <c r="A142" s="36" t="s">
        <v>452</v>
      </c>
      <c r="B142" s="39" t="s">
        <v>58</v>
      </c>
      <c r="C142" s="39" t="s">
        <v>61</v>
      </c>
      <c r="D142" s="39" t="s">
        <v>54</v>
      </c>
      <c r="E142" s="49"/>
      <c r="F142" s="39" t="s">
        <v>55</v>
      </c>
      <c r="G142" s="39"/>
      <c r="H142" s="39" t="s">
        <v>284</v>
      </c>
      <c r="I142" s="39" t="s">
        <v>74</v>
      </c>
      <c r="J142" s="40">
        <v>0</v>
      </c>
      <c r="K142" s="40">
        <v>0</v>
      </c>
      <c r="L142" s="40">
        <v>0</v>
      </c>
      <c r="M142" s="41">
        <v>5</v>
      </c>
    </row>
    <row r="143" spans="1:13" ht="108">
      <c r="A143" s="36" t="s">
        <v>453</v>
      </c>
      <c r="B143" s="39" t="s">
        <v>58</v>
      </c>
      <c r="C143" s="39" t="s">
        <v>183</v>
      </c>
      <c r="D143" s="39" t="s">
        <v>54</v>
      </c>
      <c r="E143" s="49"/>
      <c r="F143" s="39" t="s">
        <v>55</v>
      </c>
      <c r="G143" s="39"/>
      <c r="H143" s="39" t="s">
        <v>73</v>
      </c>
      <c r="I143" s="39" t="s">
        <v>74</v>
      </c>
      <c r="J143" s="40">
        <v>100</v>
      </c>
      <c r="K143" s="40">
        <v>100</v>
      </c>
      <c r="L143" s="40">
        <v>100</v>
      </c>
      <c r="M143" s="41">
        <v>5</v>
      </c>
    </row>
    <row r="144" spans="1:13" ht="409.5">
      <c r="A144" s="36" t="s">
        <v>453</v>
      </c>
      <c r="B144" s="39" t="s">
        <v>58</v>
      </c>
      <c r="C144" s="39" t="s">
        <v>183</v>
      </c>
      <c r="D144" s="39" t="s">
        <v>54</v>
      </c>
      <c r="E144" s="49"/>
      <c r="F144" s="39" t="s">
        <v>55</v>
      </c>
      <c r="G144" s="39"/>
      <c r="H144" s="39" t="s">
        <v>75</v>
      </c>
      <c r="I144" s="39" t="s">
        <v>74</v>
      </c>
      <c r="J144" s="40">
        <v>100</v>
      </c>
      <c r="K144" s="40">
        <v>100</v>
      </c>
      <c r="L144" s="40">
        <v>100</v>
      </c>
      <c r="M144" s="41">
        <v>5</v>
      </c>
    </row>
    <row r="145" spans="1:13" ht="108">
      <c r="A145" s="36" t="s">
        <v>453</v>
      </c>
      <c r="B145" s="39" t="s">
        <v>58</v>
      </c>
      <c r="C145" s="39" t="s">
        <v>183</v>
      </c>
      <c r="D145" s="39" t="s">
        <v>54</v>
      </c>
      <c r="E145" s="49"/>
      <c r="F145" s="39" t="s">
        <v>55</v>
      </c>
      <c r="G145" s="39"/>
      <c r="H145" s="39" t="s">
        <v>76</v>
      </c>
      <c r="I145" s="39" t="s">
        <v>74</v>
      </c>
      <c r="J145" s="40">
        <v>100</v>
      </c>
      <c r="K145" s="40">
        <v>100</v>
      </c>
      <c r="L145" s="40">
        <v>100</v>
      </c>
      <c r="M145" s="41">
        <v>5</v>
      </c>
    </row>
    <row r="146" spans="1:13" ht="108">
      <c r="A146" s="36" t="s">
        <v>453</v>
      </c>
      <c r="B146" s="39" t="s">
        <v>58</v>
      </c>
      <c r="C146" s="39" t="s">
        <v>183</v>
      </c>
      <c r="D146" s="39" t="s">
        <v>54</v>
      </c>
      <c r="E146" s="49"/>
      <c r="F146" s="39" t="s">
        <v>55</v>
      </c>
      <c r="G146" s="39"/>
      <c r="H146" s="39" t="s">
        <v>77</v>
      </c>
      <c r="I146" s="39" t="s">
        <v>74</v>
      </c>
      <c r="J146" s="40">
        <v>100</v>
      </c>
      <c r="K146" s="40">
        <v>100</v>
      </c>
      <c r="L146" s="40">
        <v>100</v>
      </c>
      <c r="M146" s="41">
        <v>5</v>
      </c>
    </row>
    <row r="147" spans="1:13" ht="108">
      <c r="A147" s="36" t="s">
        <v>453</v>
      </c>
      <c r="B147" s="39" t="s">
        <v>58</v>
      </c>
      <c r="C147" s="39" t="s">
        <v>183</v>
      </c>
      <c r="D147" s="39" t="s">
        <v>54</v>
      </c>
      <c r="E147" s="49"/>
      <c r="F147" s="43" t="s">
        <v>55</v>
      </c>
      <c r="G147" s="43"/>
      <c r="H147" s="43" t="s">
        <v>78</v>
      </c>
      <c r="I147" s="43" t="s">
        <v>74</v>
      </c>
      <c r="J147" s="44">
        <v>100</v>
      </c>
      <c r="K147" s="44">
        <v>100</v>
      </c>
      <c r="L147" s="44">
        <v>100</v>
      </c>
      <c r="M147" s="45">
        <v>5</v>
      </c>
    </row>
    <row r="148" spans="1:13" ht="108">
      <c r="A148" s="36" t="s">
        <v>453</v>
      </c>
      <c r="B148" s="39" t="s">
        <v>58</v>
      </c>
      <c r="C148" s="39" t="s">
        <v>183</v>
      </c>
      <c r="D148" s="39" t="s">
        <v>54</v>
      </c>
      <c r="E148" s="49"/>
      <c r="F148" s="39" t="s">
        <v>55</v>
      </c>
      <c r="G148" s="39"/>
      <c r="H148" s="39" t="s">
        <v>284</v>
      </c>
      <c r="I148" s="39" t="s">
        <v>74</v>
      </c>
      <c r="J148" s="40">
        <v>0</v>
      </c>
      <c r="K148" s="40">
        <v>0</v>
      </c>
      <c r="L148" s="40">
        <v>0</v>
      </c>
      <c r="M148" s="41">
        <v>5</v>
      </c>
    </row>
    <row r="149" spans="1:13" ht="108">
      <c r="A149" s="36" t="s">
        <v>454</v>
      </c>
      <c r="B149" s="39" t="s">
        <v>58</v>
      </c>
      <c r="C149" s="39" t="s">
        <v>293</v>
      </c>
      <c r="D149" s="39" t="s">
        <v>54</v>
      </c>
      <c r="E149" s="49"/>
      <c r="F149" s="39" t="s">
        <v>55</v>
      </c>
      <c r="G149" s="39"/>
      <c r="H149" s="39" t="s">
        <v>73</v>
      </c>
      <c r="I149" s="39" t="s">
        <v>74</v>
      </c>
      <c r="J149" s="40">
        <v>100</v>
      </c>
      <c r="K149" s="40">
        <v>100</v>
      </c>
      <c r="L149" s="40">
        <v>100</v>
      </c>
      <c r="M149" s="41">
        <v>5</v>
      </c>
    </row>
    <row r="150" spans="1:13" ht="409.5">
      <c r="A150" s="36" t="s">
        <v>454</v>
      </c>
      <c r="B150" s="39" t="s">
        <v>58</v>
      </c>
      <c r="C150" s="39" t="s">
        <v>293</v>
      </c>
      <c r="D150" s="39" t="s">
        <v>54</v>
      </c>
      <c r="E150" s="49"/>
      <c r="F150" s="39" t="s">
        <v>55</v>
      </c>
      <c r="G150" s="39"/>
      <c r="H150" s="39" t="s">
        <v>75</v>
      </c>
      <c r="I150" s="39" t="s">
        <v>74</v>
      </c>
      <c r="J150" s="40">
        <v>100</v>
      </c>
      <c r="K150" s="40">
        <v>100</v>
      </c>
      <c r="L150" s="40">
        <v>100</v>
      </c>
      <c r="M150" s="41">
        <v>5</v>
      </c>
    </row>
    <row r="151" spans="1:13" ht="108">
      <c r="A151" s="36" t="s">
        <v>454</v>
      </c>
      <c r="B151" s="39" t="s">
        <v>58</v>
      </c>
      <c r="C151" s="39" t="s">
        <v>293</v>
      </c>
      <c r="D151" s="39" t="s">
        <v>54</v>
      </c>
      <c r="E151" s="49"/>
      <c r="F151" s="39" t="s">
        <v>55</v>
      </c>
      <c r="G151" s="39"/>
      <c r="H151" s="39" t="s">
        <v>76</v>
      </c>
      <c r="I151" s="39" t="s">
        <v>74</v>
      </c>
      <c r="J151" s="40">
        <v>100</v>
      </c>
      <c r="K151" s="40">
        <v>100</v>
      </c>
      <c r="L151" s="40">
        <v>100</v>
      </c>
      <c r="M151" s="41">
        <v>5</v>
      </c>
    </row>
    <row r="152" spans="1:13" ht="108">
      <c r="A152" s="36" t="s">
        <v>454</v>
      </c>
      <c r="B152" s="39" t="s">
        <v>58</v>
      </c>
      <c r="C152" s="39" t="s">
        <v>293</v>
      </c>
      <c r="D152" s="39" t="s">
        <v>54</v>
      </c>
      <c r="E152" s="49"/>
      <c r="F152" s="39" t="s">
        <v>55</v>
      </c>
      <c r="G152" s="39"/>
      <c r="H152" s="39" t="s">
        <v>77</v>
      </c>
      <c r="I152" s="39" t="s">
        <v>74</v>
      </c>
      <c r="J152" s="40">
        <v>100</v>
      </c>
      <c r="K152" s="40">
        <v>100</v>
      </c>
      <c r="L152" s="40">
        <v>100</v>
      </c>
      <c r="M152" s="41">
        <v>5</v>
      </c>
    </row>
    <row r="153" spans="1:13" ht="108">
      <c r="A153" s="36" t="s">
        <v>454</v>
      </c>
      <c r="B153" s="39" t="s">
        <v>58</v>
      </c>
      <c r="C153" s="39" t="s">
        <v>293</v>
      </c>
      <c r="D153" s="39" t="s">
        <v>54</v>
      </c>
      <c r="E153" s="49"/>
      <c r="F153" s="43" t="s">
        <v>55</v>
      </c>
      <c r="G153" s="43"/>
      <c r="H153" s="43" t="s">
        <v>78</v>
      </c>
      <c r="I153" s="43" t="s">
        <v>74</v>
      </c>
      <c r="J153" s="44">
        <v>100</v>
      </c>
      <c r="K153" s="44">
        <v>100</v>
      </c>
      <c r="L153" s="44">
        <v>100</v>
      </c>
      <c r="M153" s="45">
        <v>5</v>
      </c>
    </row>
    <row r="154" spans="1:13" ht="108">
      <c r="A154" s="36" t="s">
        <v>454</v>
      </c>
      <c r="B154" s="39" t="s">
        <v>58</v>
      </c>
      <c r="C154" s="39" t="s">
        <v>293</v>
      </c>
      <c r="D154" s="39" t="s">
        <v>54</v>
      </c>
      <c r="E154" s="49"/>
      <c r="F154" s="39" t="s">
        <v>55</v>
      </c>
      <c r="G154" s="39"/>
      <c r="H154" s="39" t="s">
        <v>284</v>
      </c>
      <c r="I154" s="39" t="s">
        <v>74</v>
      </c>
      <c r="J154" s="40">
        <v>0</v>
      </c>
      <c r="K154" s="40">
        <v>0</v>
      </c>
      <c r="L154" s="40">
        <v>0</v>
      </c>
      <c r="M154" s="41">
        <v>5</v>
      </c>
    </row>
    <row r="155" spans="1:13" ht="120">
      <c r="A155" s="36" t="s">
        <v>455</v>
      </c>
      <c r="B155" s="39" t="s">
        <v>58</v>
      </c>
      <c r="C155" s="39" t="s">
        <v>294</v>
      </c>
      <c r="D155" s="39" t="s">
        <v>54</v>
      </c>
      <c r="E155" s="49"/>
      <c r="F155" s="39" t="s">
        <v>55</v>
      </c>
      <c r="G155" s="39"/>
      <c r="H155" s="39" t="s">
        <v>73</v>
      </c>
      <c r="I155" s="39" t="s">
        <v>74</v>
      </c>
      <c r="J155" s="40">
        <v>100</v>
      </c>
      <c r="K155" s="40">
        <v>100</v>
      </c>
      <c r="L155" s="40">
        <v>100</v>
      </c>
      <c r="M155" s="41">
        <v>5</v>
      </c>
    </row>
    <row r="156" spans="1:13" ht="409.5">
      <c r="A156" s="36" t="s">
        <v>455</v>
      </c>
      <c r="B156" s="39" t="s">
        <v>58</v>
      </c>
      <c r="C156" s="39" t="s">
        <v>294</v>
      </c>
      <c r="D156" s="39" t="s">
        <v>54</v>
      </c>
      <c r="E156" s="49"/>
      <c r="F156" s="39" t="s">
        <v>55</v>
      </c>
      <c r="G156" s="39"/>
      <c r="H156" s="39" t="s">
        <v>75</v>
      </c>
      <c r="I156" s="39" t="s">
        <v>74</v>
      </c>
      <c r="J156" s="40">
        <v>100</v>
      </c>
      <c r="K156" s="40">
        <v>100</v>
      </c>
      <c r="L156" s="40">
        <v>100</v>
      </c>
      <c r="M156" s="41">
        <v>5</v>
      </c>
    </row>
    <row r="157" spans="1:13" ht="120">
      <c r="A157" s="36" t="s">
        <v>455</v>
      </c>
      <c r="B157" s="39" t="s">
        <v>58</v>
      </c>
      <c r="C157" s="39" t="s">
        <v>294</v>
      </c>
      <c r="D157" s="39" t="s">
        <v>54</v>
      </c>
      <c r="E157" s="49"/>
      <c r="F157" s="39" t="s">
        <v>55</v>
      </c>
      <c r="G157" s="39"/>
      <c r="H157" s="39" t="s">
        <v>76</v>
      </c>
      <c r="I157" s="39" t="s">
        <v>74</v>
      </c>
      <c r="J157" s="40">
        <v>100</v>
      </c>
      <c r="K157" s="40">
        <v>100</v>
      </c>
      <c r="L157" s="40">
        <v>100</v>
      </c>
      <c r="M157" s="41">
        <v>5</v>
      </c>
    </row>
    <row r="158" spans="1:13" ht="120">
      <c r="A158" s="36" t="s">
        <v>455</v>
      </c>
      <c r="B158" s="39" t="s">
        <v>58</v>
      </c>
      <c r="C158" s="39" t="s">
        <v>294</v>
      </c>
      <c r="D158" s="39" t="s">
        <v>54</v>
      </c>
      <c r="E158" s="49"/>
      <c r="F158" s="39" t="s">
        <v>55</v>
      </c>
      <c r="G158" s="39"/>
      <c r="H158" s="39" t="s">
        <v>77</v>
      </c>
      <c r="I158" s="39" t="s">
        <v>74</v>
      </c>
      <c r="J158" s="40">
        <v>100</v>
      </c>
      <c r="K158" s="40">
        <v>100</v>
      </c>
      <c r="L158" s="40">
        <v>100</v>
      </c>
      <c r="M158" s="41">
        <v>5</v>
      </c>
    </row>
    <row r="159" spans="1:13" ht="120">
      <c r="A159" s="36" t="s">
        <v>455</v>
      </c>
      <c r="B159" s="39" t="s">
        <v>58</v>
      </c>
      <c r="C159" s="39" t="s">
        <v>294</v>
      </c>
      <c r="D159" s="39" t="s">
        <v>54</v>
      </c>
      <c r="E159" s="49"/>
      <c r="F159" s="43" t="s">
        <v>55</v>
      </c>
      <c r="G159" s="43"/>
      <c r="H159" s="43" t="s">
        <v>78</v>
      </c>
      <c r="I159" s="43" t="s">
        <v>74</v>
      </c>
      <c r="J159" s="44">
        <v>100</v>
      </c>
      <c r="K159" s="44">
        <v>100</v>
      </c>
      <c r="L159" s="44">
        <v>100</v>
      </c>
      <c r="M159" s="45">
        <v>5</v>
      </c>
    </row>
    <row r="160" spans="1:13" ht="120">
      <c r="A160" s="36" t="s">
        <v>455</v>
      </c>
      <c r="B160" s="39" t="s">
        <v>58</v>
      </c>
      <c r="C160" s="39" t="s">
        <v>294</v>
      </c>
      <c r="D160" s="39" t="s">
        <v>54</v>
      </c>
      <c r="E160" s="49"/>
      <c r="F160" s="39" t="s">
        <v>55</v>
      </c>
      <c r="G160" s="39"/>
      <c r="H160" s="39" t="s">
        <v>284</v>
      </c>
      <c r="I160" s="39" t="s">
        <v>74</v>
      </c>
      <c r="J160" s="40">
        <v>0</v>
      </c>
      <c r="K160" s="40">
        <v>0</v>
      </c>
      <c r="L160" s="40">
        <v>0</v>
      </c>
      <c r="M160" s="41">
        <v>5</v>
      </c>
    </row>
    <row r="161" spans="1:13" ht="90">
      <c r="A161" s="36" t="s">
        <v>527</v>
      </c>
      <c r="B161" s="6" t="s">
        <v>62</v>
      </c>
      <c r="C161" s="6" t="s">
        <v>61</v>
      </c>
      <c r="D161" s="6" t="s">
        <v>54</v>
      </c>
      <c r="E161" s="39"/>
      <c r="F161" s="39" t="s">
        <v>55</v>
      </c>
      <c r="G161" s="39"/>
      <c r="H161" s="39" t="s">
        <v>607</v>
      </c>
      <c r="I161" s="43" t="s">
        <v>74</v>
      </c>
      <c r="J161" s="44">
        <v>0</v>
      </c>
      <c r="K161" s="44">
        <v>0</v>
      </c>
      <c r="L161" s="44">
        <v>0</v>
      </c>
      <c r="M161" s="45">
        <v>5</v>
      </c>
    </row>
    <row r="162" spans="1:13" ht="90">
      <c r="A162" s="36" t="s">
        <v>527</v>
      </c>
      <c r="B162" s="6" t="s">
        <v>62</v>
      </c>
      <c r="C162" s="6" t="s">
        <v>61</v>
      </c>
      <c r="D162" s="6" t="s">
        <v>54</v>
      </c>
      <c r="E162" s="39"/>
      <c r="F162" s="39" t="s">
        <v>55</v>
      </c>
      <c r="G162" s="39"/>
      <c r="H162" s="39" t="s">
        <v>608</v>
      </c>
      <c r="I162" s="43" t="s">
        <v>74</v>
      </c>
      <c r="J162" s="44">
        <v>100</v>
      </c>
      <c r="K162" s="44">
        <v>100</v>
      </c>
      <c r="L162" s="44">
        <v>100</v>
      </c>
      <c r="M162" s="45">
        <v>5</v>
      </c>
    </row>
    <row r="163" spans="1:13" ht="240">
      <c r="A163" s="36" t="s">
        <v>527</v>
      </c>
      <c r="B163" s="6" t="s">
        <v>62</v>
      </c>
      <c r="C163" s="6" t="s">
        <v>61</v>
      </c>
      <c r="D163" s="6" t="s">
        <v>54</v>
      </c>
      <c r="E163" s="39"/>
      <c r="F163" s="39" t="s">
        <v>55</v>
      </c>
      <c r="G163" s="39"/>
      <c r="H163" s="39" t="s">
        <v>609</v>
      </c>
      <c r="I163" s="43" t="s">
        <v>74</v>
      </c>
      <c r="J163" s="44">
        <v>100</v>
      </c>
      <c r="K163" s="44">
        <v>100</v>
      </c>
      <c r="L163" s="44">
        <v>100</v>
      </c>
      <c r="M163" s="45">
        <v>5</v>
      </c>
    </row>
    <row r="164" spans="1:13" ht="108">
      <c r="A164" s="36" t="s">
        <v>527</v>
      </c>
      <c r="B164" s="6" t="s">
        <v>62</v>
      </c>
      <c r="C164" s="6" t="s">
        <v>61</v>
      </c>
      <c r="D164" s="6" t="s">
        <v>54</v>
      </c>
      <c r="E164" s="39"/>
      <c r="F164" s="39" t="s">
        <v>55</v>
      </c>
      <c r="G164" s="39"/>
      <c r="H164" s="39" t="s">
        <v>610</v>
      </c>
      <c r="I164" s="43" t="s">
        <v>74</v>
      </c>
      <c r="J164" s="44">
        <v>100</v>
      </c>
      <c r="K164" s="44">
        <v>100</v>
      </c>
      <c r="L164" s="44">
        <v>100</v>
      </c>
      <c r="M164" s="45">
        <v>5</v>
      </c>
    </row>
    <row r="165" spans="1:13" ht="90">
      <c r="A165" s="36" t="s">
        <v>527</v>
      </c>
      <c r="B165" s="6" t="s">
        <v>62</v>
      </c>
      <c r="C165" s="6" t="s">
        <v>61</v>
      </c>
      <c r="D165" s="6" t="s">
        <v>54</v>
      </c>
      <c r="E165" s="39"/>
      <c r="F165" s="39" t="s">
        <v>55</v>
      </c>
      <c r="G165" s="39"/>
      <c r="H165" s="39" t="s">
        <v>611</v>
      </c>
      <c r="I165" s="43" t="s">
        <v>74</v>
      </c>
      <c r="J165" s="44">
        <v>100</v>
      </c>
      <c r="K165" s="44">
        <v>100</v>
      </c>
      <c r="L165" s="44">
        <v>100</v>
      </c>
      <c r="M165" s="45">
        <v>5</v>
      </c>
    </row>
    <row r="166" spans="1:13" ht="90">
      <c r="A166" s="36" t="s">
        <v>527</v>
      </c>
      <c r="B166" s="6" t="s">
        <v>62</v>
      </c>
      <c r="C166" s="6" t="s">
        <v>61</v>
      </c>
      <c r="D166" s="6" t="s">
        <v>54</v>
      </c>
      <c r="E166" s="39"/>
      <c r="F166" s="39" t="s">
        <v>55</v>
      </c>
      <c r="G166" s="39"/>
      <c r="H166" s="39" t="s">
        <v>612</v>
      </c>
      <c r="I166" s="43" t="s">
        <v>74</v>
      </c>
      <c r="J166" s="44">
        <v>100</v>
      </c>
      <c r="K166" s="44">
        <v>100</v>
      </c>
      <c r="L166" s="44">
        <v>100</v>
      </c>
      <c r="M166" s="45">
        <v>5</v>
      </c>
    </row>
    <row r="167" spans="1:13" ht="90">
      <c r="A167" s="36" t="s">
        <v>528</v>
      </c>
      <c r="B167" s="6" t="s">
        <v>62</v>
      </c>
      <c r="C167" s="6" t="s">
        <v>183</v>
      </c>
      <c r="D167" s="6" t="s">
        <v>54</v>
      </c>
      <c r="E167" s="39"/>
      <c r="F167" s="39" t="s">
        <v>55</v>
      </c>
      <c r="G167" s="39"/>
      <c r="H167" s="39" t="s">
        <v>607</v>
      </c>
      <c r="I167" s="43" t="s">
        <v>74</v>
      </c>
      <c r="J167" s="44">
        <v>0</v>
      </c>
      <c r="K167" s="44">
        <v>0</v>
      </c>
      <c r="L167" s="44">
        <v>0</v>
      </c>
      <c r="M167" s="45">
        <v>5</v>
      </c>
    </row>
    <row r="168" spans="1:13" ht="90">
      <c r="A168" s="36" t="s">
        <v>528</v>
      </c>
      <c r="B168" s="6" t="s">
        <v>62</v>
      </c>
      <c r="C168" s="6" t="s">
        <v>183</v>
      </c>
      <c r="D168" s="6" t="s">
        <v>54</v>
      </c>
      <c r="E168" s="39"/>
      <c r="F168" s="39" t="s">
        <v>55</v>
      </c>
      <c r="G168" s="39"/>
      <c r="H168" s="39" t="s">
        <v>608</v>
      </c>
      <c r="I168" s="43" t="s">
        <v>74</v>
      </c>
      <c r="J168" s="44">
        <v>100</v>
      </c>
      <c r="K168" s="44">
        <v>100</v>
      </c>
      <c r="L168" s="44">
        <v>100</v>
      </c>
      <c r="M168" s="45">
        <v>5</v>
      </c>
    </row>
    <row r="169" spans="1:13" ht="240">
      <c r="A169" s="36" t="s">
        <v>528</v>
      </c>
      <c r="B169" s="6" t="s">
        <v>62</v>
      </c>
      <c r="C169" s="6" t="s">
        <v>183</v>
      </c>
      <c r="D169" s="6" t="s">
        <v>54</v>
      </c>
      <c r="E169" s="39"/>
      <c r="F169" s="39" t="s">
        <v>55</v>
      </c>
      <c r="G169" s="39"/>
      <c r="H169" s="39" t="s">
        <v>609</v>
      </c>
      <c r="I169" s="43" t="s">
        <v>74</v>
      </c>
      <c r="J169" s="44">
        <v>100</v>
      </c>
      <c r="K169" s="44">
        <v>100</v>
      </c>
      <c r="L169" s="44">
        <v>100</v>
      </c>
      <c r="M169" s="45">
        <v>5</v>
      </c>
    </row>
    <row r="170" spans="1:13" ht="108">
      <c r="A170" s="36" t="s">
        <v>528</v>
      </c>
      <c r="B170" s="6" t="s">
        <v>62</v>
      </c>
      <c r="C170" s="6" t="s">
        <v>183</v>
      </c>
      <c r="D170" s="6" t="s">
        <v>54</v>
      </c>
      <c r="E170" s="39"/>
      <c r="F170" s="39" t="s">
        <v>55</v>
      </c>
      <c r="G170" s="39"/>
      <c r="H170" s="39" t="s">
        <v>610</v>
      </c>
      <c r="I170" s="43" t="s">
        <v>74</v>
      </c>
      <c r="J170" s="44">
        <v>100</v>
      </c>
      <c r="K170" s="44">
        <v>100</v>
      </c>
      <c r="L170" s="44">
        <v>100</v>
      </c>
      <c r="M170" s="45">
        <v>5</v>
      </c>
    </row>
    <row r="171" spans="1:13" ht="90">
      <c r="A171" s="36" t="s">
        <v>528</v>
      </c>
      <c r="B171" s="6" t="s">
        <v>62</v>
      </c>
      <c r="C171" s="6" t="s">
        <v>183</v>
      </c>
      <c r="D171" s="6" t="s">
        <v>54</v>
      </c>
      <c r="E171" s="39"/>
      <c r="F171" s="39" t="s">
        <v>55</v>
      </c>
      <c r="G171" s="39"/>
      <c r="H171" s="39" t="s">
        <v>611</v>
      </c>
      <c r="I171" s="43" t="s">
        <v>74</v>
      </c>
      <c r="J171" s="44">
        <v>100</v>
      </c>
      <c r="K171" s="44">
        <v>100</v>
      </c>
      <c r="L171" s="44">
        <v>100</v>
      </c>
      <c r="M171" s="45">
        <v>5</v>
      </c>
    </row>
    <row r="172" spans="1:13" ht="90">
      <c r="A172" s="36" t="s">
        <v>528</v>
      </c>
      <c r="B172" s="6" t="s">
        <v>62</v>
      </c>
      <c r="C172" s="6" t="s">
        <v>183</v>
      </c>
      <c r="D172" s="6" t="s">
        <v>54</v>
      </c>
      <c r="E172" s="39"/>
      <c r="F172" s="39" t="s">
        <v>55</v>
      </c>
      <c r="G172" s="39"/>
      <c r="H172" s="39" t="s">
        <v>612</v>
      </c>
      <c r="I172" s="43" t="s">
        <v>74</v>
      </c>
      <c r="J172" s="44">
        <v>100</v>
      </c>
      <c r="K172" s="44">
        <v>100</v>
      </c>
      <c r="L172" s="44">
        <v>100</v>
      </c>
      <c r="M172" s="45">
        <v>5</v>
      </c>
    </row>
    <row r="173" spans="1:13" ht="101.25">
      <c r="A173" s="36" t="s">
        <v>529</v>
      </c>
      <c r="B173" s="6" t="s">
        <v>62</v>
      </c>
      <c r="C173" s="6" t="s">
        <v>294</v>
      </c>
      <c r="D173" s="6" t="s">
        <v>54</v>
      </c>
      <c r="E173" s="39"/>
      <c r="F173" s="39" t="s">
        <v>55</v>
      </c>
      <c r="G173" s="39"/>
      <c r="H173" s="39" t="s">
        <v>607</v>
      </c>
      <c r="I173" s="43" t="s">
        <v>74</v>
      </c>
      <c r="J173" s="44">
        <v>0</v>
      </c>
      <c r="K173" s="44">
        <v>0</v>
      </c>
      <c r="L173" s="44">
        <v>0</v>
      </c>
      <c r="M173" s="45">
        <v>5</v>
      </c>
    </row>
    <row r="174" spans="1:13" ht="101.25">
      <c r="A174" s="36" t="s">
        <v>529</v>
      </c>
      <c r="B174" s="6" t="s">
        <v>62</v>
      </c>
      <c r="C174" s="6" t="s">
        <v>294</v>
      </c>
      <c r="D174" s="6" t="s">
        <v>54</v>
      </c>
      <c r="E174" s="39"/>
      <c r="F174" s="39" t="s">
        <v>55</v>
      </c>
      <c r="G174" s="39"/>
      <c r="H174" s="39" t="s">
        <v>608</v>
      </c>
      <c r="I174" s="43" t="s">
        <v>74</v>
      </c>
      <c r="J174" s="44">
        <v>100</v>
      </c>
      <c r="K174" s="44">
        <v>100</v>
      </c>
      <c r="L174" s="44">
        <v>100</v>
      </c>
      <c r="M174" s="45">
        <v>5</v>
      </c>
    </row>
    <row r="175" spans="1:13" ht="240">
      <c r="A175" s="36" t="s">
        <v>529</v>
      </c>
      <c r="B175" s="6" t="s">
        <v>62</v>
      </c>
      <c r="C175" s="6" t="s">
        <v>294</v>
      </c>
      <c r="D175" s="6" t="s">
        <v>54</v>
      </c>
      <c r="E175" s="39"/>
      <c r="F175" s="39" t="s">
        <v>55</v>
      </c>
      <c r="G175" s="39"/>
      <c r="H175" s="39" t="s">
        <v>609</v>
      </c>
      <c r="I175" s="43" t="s">
        <v>74</v>
      </c>
      <c r="J175" s="44">
        <v>100</v>
      </c>
      <c r="K175" s="44">
        <v>100</v>
      </c>
      <c r="L175" s="44">
        <v>100</v>
      </c>
      <c r="M175" s="45">
        <v>5</v>
      </c>
    </row>
    <row r="176" spans="1:13" ht="108">
      <c r="A176" s="36" t="s">
        <v>529</v>
      </c>
      <c r="B176" s="6" t="s">
        <v>62</v>
      </c>
      <c r="C176" s="6" t="s">
        <v>294</v>
      </c>
      <c r="D176" s="6" t="s">
        <v>54</v>
      </c>
      <c r="E176" s="39"/>
      <c r="F176" s="39" t="s">
        <v>55</v>
      </c>
      <c r="G176" s="39"/>
      <c r="H176" s="39" t="s">
        <v>610</v>
      </c>
      <c r="I176" s="43" t="s">
        <v>74</v>
      </c>
      <c r="J176" s="44">
        <v>100</v>
      </c>
      <c r="K176" s="44">
        <v>100</v>
      </c>
      <c r="L176" s="44">
        <v>100</v>
      </c>
      <c r="M176" s="45">
        <v>5</v>
      </c>
    </row>
    <row r="177" spans="1:13" ht="101.25">
      <c r="A177" s="36" t="s">
        <v>529</v>
      </c>
      <c r="B177" s="6" t="s">
        <v>62</v>
      </c>
      <c r="C177" s="6" t="s">
        <v>294</v>
      </c>
      <c r="D177" s="6" t="s">
        <v>54</v>
      </c>
      <c r="E177" s="39"/>
      <c r="F177" s="39" t="s">
        <v>55</v>
      </c>
      <c r="G177" s="39"/>
      <c r="H177" s="39" t="s">
        <v>611</v>
      </c>
      <c r="I177" s="43" t="s">
        <v>74</v>
      </c>
      <c r="J177" s="44">
        <v>100</v>
      </c>
      <c r="K177" s="44">
        <v>100</v>
      </c>
      <c r="L177" s="44">
        <v>100</v>
      </c>
      <c r="M177" s="45">
        <v>5</v>
      </c>
    </row>
    <row r="178" spans="1:13" ht="409.5">
      <c r="A178" s="36" t="s">
        <v>459</v>
      </c>
      <c r="B178" s="39" t="s">
        <v>277</v>
      </c>
      <c r="C178" s="39" t="s">
        <v>279</v>
      </c>
      <c r="D178" s="39" t="s">
        <v>278</v>
      </c>
      <c r="E178" s="46"/>
      <c r="F178" s="39" t="s">
        <v>55</v>
      </c>
      <c r="G178" s="46"/>
      <c r="H178" s="39" t="s">
        <v>73</v>
      </c>
      <c r="I178" s="39" t="s">
        <v>74</v>
      </c>
      <c r="J178" s="40">
        <v>100</v>
      </c>
      <c r="K178" s="40">
        <v>100</v>
      </c>
      <c r="L178" s="40">
        <v>100</v>
      </c>
      <c r="M178" s="41">
        <v>5</v>
      </c>
    </row>
    <row r="179" spans="1:13" ht="409.5">
      <c r="A179" s="36" t="s">
        <v>459</v>
      </c>
      <c r="B179" s="39" t="s">
        <v>277</v>
      </c>
      <c r="C179" s="39" t="s">
        <v>279</v>
      </c>
      <c r="D179" s="39" t="s">
        <v>278</v>
      </c>
      <c r="E179" s="46"/>
      <c r="F179" s="39" t="s">
        <v>55</v>
      </c>
      <c r="G179" s="46"/>
      <c r="H179" s="39" t="s">
        <v>285</v>
      </c>
      <c r="I179" s="46" t="s">
        <v>287</v>
      </c>
      <c r="J179" s="40">
        <v>5</v>
      </c>
      <c r="K179" s="40">
        <v>5</v>
      </c>
      <c r="L179" s="40">
        <v>5</v>
      </c>
      <c r="M179" s="41">
        <v>5</v>
      </c>
    </row>
    <row r="180" spans="1:13" ht="409.5">
      <c r="A180" s="36" t="s">
        <v>459</v>
      </c>
      <c r="B180" s="39" t="s">
        <v>277</v>
      </c>
      <c r="C180" s="39" t="s">
        <v>279</v>
      </c>
      <c r="D180" s="39" t="s">
        <v>278</v>
      </c>
      <c r="E180" s="46"/>
      <c r="F180" s="39" t="s">
        <v>55</v>
      </c>
      <c r="G180" s="46"/>
      <c r="H180" s="39" t="s">
        <v>288</v>
      </c>
      <c r="I180" s="46" t="s">
        <v>289</v>
      </c>
      <c r="J180" s="40">
        <v>0</v>
      </c>
      <c r="K180" s="40">
        <v>0</v>
      </c>
      <c r="L180" s="40">
        <v>0</v>
      </c>
      <c r="M180" s="41">
        <v>5</v>
      </c>
    </row>
    <row r="181" spans="1:13" ht="409.5">
      <c r="A181" s="36" t="s">
        <v>459</v>
      </c>
      <c r="B181" s="39" t="s">
        <v>277</v>
      </c>
      <c r="C181" s="39" t="s">
        <v>279</v>
      </c>
      <c r="D181" s="39" t="s">
        <v>278</v>
      </c>
      <c r="E181" s="46"/>
      <c r="F181" s="39" t="s">
        <v>55</v>
      </c>
      <c r="G181" s="46"/>
      <c r="H181" s="39" t="s">
        <v>286</v>
      </c>
      <c r="I181" s="46" t="s">
        <v>74</v>
      </c>
      <c r="J181" s="40">
        <v>100</v>
      </c>
      <c r="K181" s="40">
        <v>100</v>
      </c>
      <c r="L181" s="40">
        <v>100</v>
      </c>
      <c r="M181" s="41">
        <v>5</v>
      </c>
    </row>
    <row r="182" spans="1:13" ht="409.5">
      <c r="A182" s="36" t="s">
        <v>460</v>
      </c>
      <c r="B182" s="39" t="s">
        <v>277</v>
      </c>
      <c r="C182" s="39" t="s">
        <v>279</v>
      </c>
      <c r="D182" s="39" t="s">
        <v>278</v>
      </c>
      <c r="E182" s="46"/>
      <c r="F182" s="39" t="s">
        <v>55</v>
      </c>
      <c r="G182" s="46"/>
      <c r="H182" s="39" t="s">
        <v>73</v>
      </c>
      <c r="I182" s="39" t="s">
        <v>74</v>
      </c>
      <c r="J182" s="40">
        <v>100</v>
      </c>
      <c r="K182" s="40">
        <v>100</v>
      </c>
      <c r="L182" s="40">
        <v>100</v>
      </c>
      <c r="M182" s="41">
        <v>5</v>
      </c>
    </row>
    <row r="183" spans="1:13" ht="409.5">
      <c r="A183" s="36" t="s">
        <v>460</v>
      </c>
      <c r="B183" s="39" t="s">
        <v>277</v>
      </c>
      <c r="C183" s="39" t="s">
        <v>279</v>
      </c>
      <c r="D183" s="39" t="s">
        <v>278</v>
      </c>
      <c r="E183" s="46"/>
      <c r="F183" s="39" t="s">
        <v>55</v>
      </c>
      <c r="G183" s="46"/>
      <c r="H183" s="39" t="s">
        <v>285</v>
      </c>
      <c r="I183" s="46" t="s">
        <v>287</v>
      </c>
      <c r="J183" s="40">
        <v>5</v>
      </c>
      <c r="K183" s="40">
        <v>5</v>
      </c>
      <c r="L183" s="40">
        <v>5</v>
      </c>
      <c r="M183" s="41">
        <v>5</v>
      </c>
    </row>
    <row r="184" spans="1:13" ht="409.5">
      <c r="A184" s="36" t="s">
        <v>460</v>
      </c>
      <c r="B184" s="39" t="s">
        <v>277</v>
      </c>
      <c r="C184" s="39" t="s">
        <v>279</v>
      </c>
      <c r="D184" s="39" t="s">
        <v>278</v>
      </c>
      <c r="E184" s="46"/>
      <c r="F184" s="39" t="s">
        <v>55</v>
      </c>
      <c r="G184" s="46"/>
      <c r="H184" s="39" t="s">
        <v>288</v>
      </c>
      <c r="I184" s="46" t="s">
        <v>289</v>
      </c>
      <c r="J184" s="40">
        <v>0</v>
      </c>
      <c r="K184" s="40">
        <v>0</v>
      </c>
      <c r="L184" s="40">
        <v>0</v>
      </c>
      <c r="M184" s="41">
        <v>5</v>
      </c>
    </row>
    <row r="185" spans="1:13" ht="409.5">
      <c r="A185" s="36" t="s">
        <v>460</v>
      </c>
      <c r="B185" s="39" t="s">
        <v>277</v>
      </c>
      <c r="C185" s="39" t="s">
        <v>279</v>
      </c>
      <c r="D185" s="39" t="s">
        <v>278</v>
      </c>
      <c r="E185" s="46"/>
      <c r="F185" s="39" t="s">
        <v>55</v>
      </c>
      <c r="G185" s="46"/>
      <c r="H185" s="39" t="s">
        <v>286</v>
      </c>
      <c r="I185" s="46" t="s">
        <v>74</v>
      </c>
      <c r="J185" s="40">
        <v>100</v>
      </c>
      <c r="K185" s="40">
        <v>100</v>
      </c>
      <c r="L185" s="40">
        <v>100</v>
      </c>
      <c r="M185" s="41">
        <v>5</v>
      </c>
    </row>
    <row r="186" spans="1:13" ht="409.5">
      <c r="A186" s="36" t="s">
        <v>457</v>
      </c>
      <c r="B186" s="39" t="s">
        <v>277</v>
      </c>
      <c r="C186" s="39" t="s">
        <v>279</v>
      </c>
      <c r="D186" s="39" t="s">
        <v>278</v>
      </c>
      <c r="E186" s="46"/>
      <c r="F186" s="39" t="s">
        <v>55</v>
      </c>
      <c r="G186" s="46"/>
      <c r="H186" s="39" t="s">
        <v>73</v>
      </c>
      <c r="I186" s="39" t="s">
        <v>74</v>
      </c>
      <c r="J186" s="40">
        <v>100</v>
      </c>
      <c r="K186" s="40">
        <v>100</v>
      </c>
      <c r="L186" s="40">
        <v>100</v>
      </c>
      <c r="M186" s="41">
        <v>5</v>
      </c>
    </row>
    <row r="187" spans="1:13" ht="409.5">
      <c r="A187" s="36" t="s">
        <v>457</v>
      </c>
      <c r="B187" s="39" t="s">
        <v>277</v>
      </c>
      <c r="C187" s="39" t="s">
        <v>279</v>
      </c>
      <c r="D187" s="39" t="s">
        <v>278</v>
      </c>
      <c r="E187" s="46"/>
      <c r="F187" s="39" t="s">
        <v>55</v>
      </c>
      <c r="G187" s="46"/>
      <c r="H187" s="39" t="s">
        <v>285</v>
      </c>
      <c r="I187" s="46" t="s">
        <v>287</v>
      </c>
      <c r="J187" s="40">
        <v>5</v>
      </c>
      <c r="K187" s="40">
        <v>5</v>
      </c>
      <c r="L187" s="40">
        <v>5</v>
      </c>
      <c r="M187" s="41">
        <v>5</v>
      </c>
    </row>
    <row r="188" spans="1:13" ht="409.5">
      <c r="A188" s="36" t="s">
        <v>457</v>
      </c>
      <c r="B188" s="39" t="s">
        <v>277</v>
      </c>
      <c r="C188" s="39" t="s">
        <v>279</v>
      </c>
      <c r="D188" s="39" t="s">
        <v>278</v>
      </c>
      <c r="E188" s="46"/>
      <c r="F188" s="39" t="s">
        <v>55</v>
      </c>
      <c r="G188" s="46"/>
      <c r="H188" s="39" t="s">
        <v>288</v>
      </c>
      <c r="I188" s="46" t="s">
        <v>289</v>
      </c>
      <c r="J188" s="40">
        <v>0</v>
      </c>
      <c r="K188" s="40">
        <v>0</v>
      </c>
      <c r="L188" s="40">
        <v>0</v>
      </c>
      <c r="M188" s="41">
        <v>5</v>
      </c>
    </row>
    <row r="189" spans="1:13" ht="409.5">
      <c r="A189" s="36" t="s">
        <v>457</v>
      </c>
      <c r="B189" s="39" t="s">
        <v>277</v>
      </c>
      <c r="C189" s="39" t="s">
        <v>279</v>
      </c>
      <c r="D189" s="39" t="s">
        <v>278</v>
      </c>
      <c r="E189" s="46"/>
      <c r="F189" s="39" t="s">
        <v>55</v>
      </c>
      <c r="G189" s="46"/>
      <c r="H189" s="39" t="s">
        <v>286</v>
      </c>
      <c r="I189" s="46" t="s">
        <v>74</v>
      </c>
      <c r="J189" s="40">
        <v>100</v>
      </c>
      <c r="K189" s="40">
        <v>100</v>
      </c>
      <c r="L189" s="40">
        <v>100</v>
      </c>
      <c r="M189" s="41">
        <v>5</v>
      </c>
    </row>
    <row r="190" spans="1:13" ht="409.5">
      <c r="A190" s="36" t="s">
        <v>458</v>
      </c>
      <c r="B190" s="39" t="s">
        <v>277</v>
      </c>
      <c r="C190" s="39" t="s">
        <v>279</v>
      </c>
      <c r="D190" s="39" t="s">
        <v>278</v>
      </c>
      <c r="E190" s="46"/>
      <c r="F190" s="39" t="s">
        <v>55</v>
      </c>
      <c r="G190" s="46"/>
      <c r="H190" s="39" t="s">
        <v>73</v>
      </c>
      <c r="I190" s="39" t="s">
        <v>74</v>
      </c>
      <c r="J190" s="40">
        <v>100</v>
      </c>
      <c r="K190" s="40">
        <v>100</v>
      </c>
      <c r="L190" s="40">
        <v>100</v>
      </c>
      <c r="M190" s="41">
        <v>5</v>
      </c>
    </row>
    <row r="191" spans="1:13" ht="409.5">
      <c r="A191" s="36" t="s">
        <v>458</v>
      </c>
      <c r="B191" s="39" t="s">
        <v>277</v>
      </c>
      <c r="C191" s="39" t="s">
        <v>279</v>
      </c>
      <c r="D191" s="39" t="s">
        <v>278</v>
      </c>
      <c r="E191" s="46"/>
      <c r="F191" s="39" t="s">
        <v>55</v>
      </c>
      <c r="G191" s="46"/>
      <c r="H191" s="39" t="s">
        <v>285</v>
      </c>
      <c r="I191" s="46" t="s">
        <v>287</v>
      </c>
      <c r="J191" s="40">
        <v>5</v>
      </c>
      <c r="K191" s="40">
        <v>5</v>
      </c>
      <c r="L191" s="40">
        <v>5</v>
      </c>
      <c r="M191" s="41">
        <v>5</v>
      </c>
    </row>
    <row r="192" spans="1:13" ht="409.5">
      <c r="A192" s="36" t="s">
        <v>458</v>
      </c>
      <c r="B192" s="39" t="s">
        <v>277</v>
      </c>
      <c r="C192" s="39" t="s">
        <v>279</v>
      </c>
      <c r="D192" s="39" t="s">
        <v>278</v>
      </c>
      <c r="E192" s="46"/>
      <c r="F192" s="39" t="s">
        <v>55</v>
      </c>
      <c r="G192" s="46"/>
      <c r="H192" s="39" t="s">
        <v>288</v>
      </c>
      <c r="I192" s="46" t="s">
        <v>289</v>
      </c>
      <c r="J192" s="40">
        <v>0</v>
      </c>
      <c r="K192" s="40">
        <v>0</v>
      </c>
      <c r="L192" s="40">
        <v>0</v>
      </c>
      <c r="M192" s="41">
        <v>5</v>
      </c>
    </row>
    <row r="193" spans="1:13" ht="409.5">
      <c r="A193" s="36" t="s">
        <v>458</v>
      </c>
      <c r="B193" s="39" t="s">
        <v>277</v>
      </c>
      <c r="C193" s="39" t="s">
        <v>279</v>
      </c>
      <c r="D193" s="39" t="s">
        <v>278</v>
      </c>
      <c r="E193" s="46"/>
      <c r="F193" s="39" t="s">
        <v>55</v>
      </c>
      <c r="G193" s="46"/>
      <c r="H193" s="39" t="s">
        <v>286</v>
      </c>
      <c r="I193" s="46" t="s">
        <v>74</v>
      </c>
      <c r="J193" s="40">
        <v>100</v>
      </c>
      <c r="K193" s="40">
        <v>100</v>
      </c>
      <c r="L193" s="40">
        <v>100</v>
      </c>
      <c r="M193" s="41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79"/>
  <sheetViews>
    <sheetView workbookViewId="0">
      <selection activeCell="M6" sqref="L6:M6"/>
    </sheetView>
  </sheetViews>
  <sheetFormatPr defaultRowHeight="12.75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  <col min="8" max="8" width="16.5" customWidth="1"/>
    <col min="9" max="9" width="12.83203125" bestFit="1" customWidth="1"/>
    <col min="10" max="10" width="14.5" bestFit="1" customWidth="1"/>
  </cols>
  <sheetData>
    <row r="1" spans="1:8">
      <c r="A1" s="9" t="s">
        <v>0</v>
      </c>
    </row>
    <row r="2" spans="1:8" ht="34.700000000000003" customHeight="1">
      <c r="A2" s="78" t="s">
        <v>79</v>
      </c>
      <c r="B2" s="78"/>
      <c r="C2" s="78"/>
      <c r="D2" s="78"/>
      <c r="E2" s="78"/>
      <c r="F2" s="78"/>
      <c r="G2" s="78"/>
    </row>
    <row r="3" spans="1:8" ht="29.85" customHeight="1">
      <c r="A3" s="79" t="s">
        <v>80</v>
      </c>
      <c r="B3" s="79" t="s">
        <v>81</v>
      </c>
      <c r="C3" s="79" t="s">
        <v>28</v>
      </c>
      <c r="D3" s="79" t="s">
        <v>82</v>
      </c>
      <c r="E3" s="79"/>
      <c r="F3" s="79"/>
      <c r="G3" s="79" t="s">
        <v>83</v>
      </c>
    </row>
    <row r="4" spans="1:8" ht="53.65" customHeight="1">
      <c r="A4" s="79" t="s">
        <v>0</v>
      </c>
      <c r="B4" s="79" t="s">
        <v>0</v>
      </c>
      <c r="C4" s="79" t="s">
        <v>0</v>
      </c>
      <c r="D4" s="61" t="s">
        <v>84</v>
      </c>
      <c r="E4" s="61" t="s">
        <v>85</v>
      </c>
      <c r="F4" s="61" t="s">
        <v>86</v>
      </c>
      <c r="G4" s="79" t="s">
        <v>0</v>
      </c>
    </row>
    <row r="5" spans="1:8" ht="18" customHeight="1">
      <c r="A5" s="61" t="s">
        <v>34</v>
      </c>
      <c r="B5" s="61" t="s">
        <v>35</v>
      </c>
      <c r="C5" s="61" t="s">
        <v>36</v>
      </c>
      <c r="D5" s="61" t="s">
        <v>37</v>
      </c>
      <c r="E5" s="61" t="s">
        <v>38</v>
      </c>
      <c r="F5" s="61" t="s">
        <v>39</v>
      </c>
      <c r="G5" s="61" t="s">
        <v>40</v>
      </c>
    </row>
    <row r="6" spans="1:8">
      <c r="A6" s="61" t="s">
        <v>34</v>
      </c>
      <c r="B6" s="62" t="s">
        <v>87</v>
      </c>
      <c r="C6" s="61" t="s">
        <v>88</v>
      </c>
      <c r="D6" s="12">
        <f>D9+D20+D31+D42+D53+D64+D75+D86+D130+D141+D152+D163+D174+D185+D196+D207+D218+D229+D240+D251+D262+D273+D284+D295+D339+D350+D361+D97+D108+D119+D306+D317+D328</f>
        <v>73957306.679999992</v>
      </c>
      <c r="E6" s="12">
        <f t="shared" ref="E6:F6" si="0">E9+E20+E31+E42+E53+E64+E75+E86+E130+E141+E152+E163+E174+E185+E196+E207+E218+E229+E240+E251+E262+E273+E284+E295+E339+E350+E361+E97+E108+E119+E306+E317+E328</f>
        <v>73957306.679999992</v>
      </c>
      <c r="F6" s="12">
        <f t="shared" si="0"/>
        <v>73957306.679999992</v>
      </c>
      <c r="G6" s="62"/>
    </row>
    <row r="7" spans="1:8" ht="15.75">
      <c r="A7" s="13" t="s">
        <v>89</v>
      </c>
      <c r="B7" s="18" t="str">
        <f>Part1_1!A8</f>
        <v>870000О.99.0.АЭ20АА01000</v>
      </c>
      <c r="C7" s="15" t="s">
        <v>0</v>
      </c>
      <c r="D7" s="15" t="s">
        <v>0</v>
      </c>
      <c r="E7" s="15" t="s">
        <v>0</v>
      </c>
      <c r="F7" s="15" t="s">
        <v>0</v>
      </c>
      <c r="G7" s="15" t="s">
        <v>0</v>
      </c>
    </row>
    <row r="8" spans="1:8" ht="14.45" customHeight="1">
      <c r="A8" s="61" t="s">
        <v>90</v>
      </c>
      <c r="B8" s="62" t="s">
        <v>53</v>
      </c>
      <c r="C8" s="62" t="s">
        <v>0</v>
      </c>
      <c r="D8" s="62" t="s">
        <v>0</v>
      </c>
      <c r="E8" s="62" t="s">
        <v>0</v>
      </c>
      <c r="F8" s="62" t="s">
        <v>0</v>
      </c>
      <c r="G8" s="62" t="s">
        <v>0</v>
      </c>
    </row>
    <row r="9" spans="1:8" ht="24.75" customHeight="1">
      <c r="A9" s="61" t="s">
        <v>91</v>
      </c>
      <c r="B9" s="62" t="s">
        <v>92</v>
      </c>
      <c r="C9" s="61" t="s">
        <v>88</v>
      </c>
      <c r="D9" s="12">
        <f>D10*D15-D16*D17</f>
        <v>11693296.140000002</v>
      </c>
      <c r="E9" s="12">
        <f>D9</f>
        <v>11693296.140000002</v>
      </c>
      <c r="F9" s="12">
        <f>D9</f>
        <v>11693296.140000002</v>
      </c>
      <c r="G9" s="62" t="s">
        <v>93</v>
      </c>
      <c r="H9">
        <f>D9</f>
        <v>11693296.140000002</v>
      </c>
    </row>
    <row r="10" spans="1:8" ht="43.35" customHeight="1">
      <c r="A10" s="61" t="s">
        <v>94</v>
      </c>
      <c r="B10" s="62" t="s">
        <v>95</v>
      </c>
      <c r="C10" s="61" t="s">
        <v>88</v>
      </c>
      <c r="D10" s="12">
        <f>ROUND((D11*(D12/100*D13/100*D14/100)),2)</f>
        <v>373348.02</v>
      </c>
      <c r="E10" s="12">
        <f t="shared" ref="E10:F10" si="1">ROUND((E11*(E12/100*E13/100*E14/100)),2)</f>
        <v>373348.02</v>
      </c>
      <c r="F10" s="12">
        <f t="shared" si="1"/>
        <v>373348.02</v>
      </c>
      <c r="G10" s="62" t="s">
        <v>96</v>
      </c>
    </row>
    <row r="11" spans="1:8" ht="12.75" customHeight="1">
      <c r="A11" s="61" t="s">
        <v>97</v>
      </c>
      <c r="B11" s="62" t="s">
        <v>98</v>
      </c>
      <c r="C11" s="61" t="s">
        <v>88</v>
      </c>
      <c r="D11" s="12">
        <v>283132.02</v>
      </c>
      <c r="E11" s="12">
        <f>D11</f>
        <v>283132.02</v>
      </c>
      <c r="F11" s="12">
        <f>D11</f>
        <v>283132.02</v>
      </c>
      <c r="G11" s="62" t="s">
        <v>0</v>
      </c>
    </row>
    <row r="12" spans="1:8" ht="12.75" customHeight="1">
      <c r="A12" s="61" t="s">
        <v>99</v>
      </c>
      <c r="B12" s="62" t="s">
        <v>100</v>
      </c>
      <c r="C12" s="61" t="s">
        <v>101</v>
      </c>
      <c r="D12" s="16">
        <v>100</v>
      </c>
      <c r="E12" s="17">
        <f>D12</f>
        <v>100</v>
      </c>
      <c r="F12" s="17">
        <f>D12</f>
        <v>100</v>
      </c>
      <c r="G12" s="62" t="s">
        <v>0</v>
      </c>
    </row>
    <row r="13" spans="1:8" ht="12.75" customHeight="1">
      <c r="A13" s="61" t="s">
        <v>102</v>
      </c>
      <c r="B13" s="62" t="s">
        <v>103</v>
      </c>
      <c r="C13" s="61" t="s">
        <v>101</v>
      </c>
      <c r="D13" s="16">
        <v>154.27074019599999</v>
      </c>
      <c r="E13" s="17">
        <f t="shared" ref="E13:E14" si="2">D13</f>
        <v>154.27074019599999</v>
      </c>
      <c r="F13" s="17">
        <f t="shared" ref="F13:F14" si="3">D13</f>
        <v>154.27074019599999</v>
      </c>
      <c r="G13" s="62" t="s">
        <v>0</v>
      </c>
    </row>
    <row r="14" spans="1:8" ht="12.75" customHeight="1">
      <c r="A14" s="61" t="s">
        <v>104</v>
      </c>
      <c r="B14" s="62" t="s">
        <v>105</v>
      </c>
      <c r="C14" s="61" t="s">
        <v>101</v>
      </c>
      <c r="D14" s="25">
        <v>85.475431469</v>
      </c>
      <c r="E14" s="17">
        <f t="shared" si="2"/>
        <v>85.475431469</v>
      </c>
      <c r="F14" s="17">
        <f t="shared" si="3"/>
        <v>85.475431469</v>
      </c>
      <c r="G14" s="62" t="s">
        <v>0</v>
      </c>
    </row>
    <row r="15" spans="1:8" ht="28.9" customHeight="1">
      <c r="A15" s="61" t="s">
        <v>106</v>
      </c>
      <c r="B15" s="62" t="s">
        <v>107</v>
      </c>
      <c r="C15" s="61" t="s">
        <v>57</v>
      </c>
      <c r="D15" s="12">
        <f>Part1_1!L8</f>
        <v>46</v>
      </c>
      <c r="E15" s="12">
        <f>D15</f>
        <v>46</v>
      </c>
      <c r="F15" s="12">
        <f>D15</f>
        <v>46</v>
      </c>
      <c r="G15" s="62" t="s">
        <v>0</v>
      </c>
    </row>
    <row r="16" spans="1:8" ht="28.9" customHeight="1">
      <c r="A16" s="61" t="s">
        <v>108</v>
      </c>
      <c r="B16" s="62" t="s">
        <v>109</v>
      </c>
      <c r="C16" s="61" t="s">
        <v>88</v>
      </c>
      <c r="D16" s="12">
        <v>119145.93</v>
      </c>
      <c r="E16" s="12">
        <f>D16</f>
        <v>119145.93</v>
      </c>
      <c r="F16" s="12">
        <f>E16</f>
        <v>119145.93</v>
      </c>
      <c r="G16" s="62" t="s">
        <v>0</v>
      </c>
    </row>
    <row r="17" spans="1:8" ht="28.9" customHeight="1">
      <c r="A17" s="61" t="s">
        <v>110</v>
      </c>
      <c r="B17" s="62" t="s">
        <v>111</v>
      </c>
      <c r="C17" s="61" t="s">
        <v>57</v>
      </c>
      <c r="D17" s="12">
        <f>D15</f>
        <v>46</v>
      </c>
      <c r="E17" s="12">
        <f>D17</f>
        <v>46</v>
      </c>
      <c r="F17" s="12">
        <f>D17</f>
        <v>46</v>
      </c>
      <c r="G17" s="62" t="s">
        <v>0</v>
      </c>
    </row>
    <row r="18" spans="1:8" ht="15.75">
      <c r="A18" s="13" t="s">
        <v>309</v>
      </c>
      <c r="B18" s="18" t="str">
        <f>Part1_1!A9</f>
        <v>880000О.99.0.АЭ22АА10000</v>
      </c>
      <c r="C18" s="15" t="s">
        <v>0</v>
      </c>
      <c r="D18" s="15" t="s">
        <v>0</v>
      </c>
      <c r="E18" s="15" t="s">
        <v>0</v>
      </c>
      <c r="F18" s="15" t="s">
        <v>0</v>
      </c>
      <c r="G18" s="15" t="s">
        <v>0</v>
      </c>
    </row>
    <row r="19" spans="1:8" ht="14.45" customHeight="1">
      <c r="A19" s="28" t="s">
        <v>311</v>
      </c>
      <c r="B19" s="21" t="s">
        <v>184</v>
      </c>
      <c r="C19" s="62" t="s">
        <v>0</v>
      </c>
      <c r="D19" s="62" t="s">
        <v>0</v>
      </c>
      <c r="E19" s="62" t="s">
        <v>0</v>
      </c>
      <c r="F19" s="62" t="s">
        <v>0</v>
      </c>
      <c r="G19" s="62" t="s">
        <v>0</v>
      </c>
    </row>
    <row r="20" spans="1:8" ht="30" customHeight="1">
      <c r="A20" s="28" t="s">
        <v>112</v>
      </c>
      <c r="B20" s="62" t="s">
        <v>92</v>
      </c>
      <c r="C20" s="61" t="s">
        <v>88</v>
      </c>
      <c r="D20" s="12">
        <f>D21*D26-D27*D28</f>
        <v>10715745.819999998</v>
      </c>
      <c r="E20" s="12">
        <f>D20</f>
        <v>10715745.819999998</v>
      </c>
      <c r="F20" s="12">
        <f>D20</f>
        <v>10715745.819999998</v>
      </c>
      <c r="G20" s="62" t="s">
        <v>113</v>
      </c>
      <c r="H20">
        <f>D20+D229</f>
        <v>13542072.189999998</v>
      </c>
    </row>
    <row r="21" spans="1:8" ht="43.35" customHeight="1">
      <c r="A21" s="28" t="s">
        <v>313</v>
      </c>
      <c r="B21" s="62" t="s">
        <v>95</v>
      </c>
      <c r="C21" s="61" t="s">
        <v>88</v>
      </c>
      <c r="D21" s="12">
        <f>ROUND((D22*(D23/100*D24/100*D25/100)),2)</f>
        <v>32486.51</v>
      </c>
      <c r="E21" s="12">
        <f t="shared" ref="E21" si="4">ROUND((E22*(E23/100*E24/100*E25/100)),2)</f>
        <v>32486.51</v>
      </c>
      <c r="F21" s="12">
        <f t="shared" ref="F21" si="5">ROUND((F22*(F23/100*F24/100*F25/100)),2)</f>
        <v>32486.51</v>
      </c>
      <c r="G21" s="62" t="s">
        <v>114</v>
      </c>
    </row>
    <row r="22" spans="1:8" ht="12.75" customHeight="1">
      <c r="A22" s="28" t="s">
        <v>321</v>
      </c>
      <c r="B22" s="62" t="s">
        <v>98</v>
      </c>
      <c r="C22" s="61" t="s">
        <v>88</v>
      </c>
      <c r="D22" s="12">
        <v>25021.200000000001</v>
      </c>
      <c r="E22" s="12">
        <f>D22</f>
        <v>25021.200000000001</v>
      </c>
      <c r="F22" s="12">
        <f>D22</f>
        <v>25021.200000000001</v>
      </c>
      <c r="G22" s="62" t="s">
        <v>0</v>
      </c>
    </row>
    <row r="23" spans="1:8" ht="12.75" customHeight="1">
      <c r="A23" s="28" t="s">
        <v>322</v>
      </c>
      <c r="B23" s="62" t="s">
        <v>100</v>
      </c>
      <c r="C23" s="61" t="s">
        <v>101</v>
      </c>
      <c r="D23" s="16">
        <v>100</v>
      </c>
      <c r="E23" s="12">
        <f t="shared" ref="E23:E26" si="6">D23</f>
        <v>100</v>
      </c>
      <c r="F23" s="12">
        <f t="shared" ref="F23:F26" si="7">D23</f>
        <v>100</v>
      </c>
      <c r="G23" s="62" t="s">
        <v>0</v>
      </c>
    </row>
    <row r="24" spans="1:8" ht="12.75" customHeight="1">
      <c r="A24" s="28" t="s">
        <v>323</v>
      </c>
      <c r="B24" s="62" t="s">
        <v>103</v>
      </c>
      <c r="C24" s="61" t="s">
        <v>101</v>
      </c>
      <c r="D24" s="16">
        <v>137.6338043538</v>
      </c>
      <c r="E24" s="12">
        <f t="shared" si="6"/>
        <v>137.6338043538</v>
      </c>
      <c r="F24" s="12">
        <f t="shared" si="7"/>
        <v>137.6338043538</v>
      </c>
      <c r="G24" s="62" t="s">
        <v>0</v>
      </c>
    </row>
    <row r="25" spans="1:8" ht="12.75" customHeight="1">
      <c r="A25" s="28" t="s">
        <v>324</v>
      </c>
      <c r="B25" s="62" t="s">
        <v>105</v>
      </c>
      <c r="C25" s="61" t="s">
        <v>101</v>
      </c>
      <c r="D25" s="27">
        <v>94.334338670099996</v>
      </c>
      <c r="E25" s="12">
        <f t="shared" si="6"/>
        <v>94.334338670099996</v>
      </c>
      <c r="F25" s="12">
        <f t="shared" si="7"/>
        <v>94.334338670099996</v>
      </c>
      <c r="G25" s="62" t="s">
        <v>0</v>
      </c>
    </row>
    <row r="26" spans="1:8" ht="28.9" customHeight="1">
      <c r="A26" s="28" t="s">
        <v>325</v>
      </c>
      <c r="B26" s="62" t="s">
        <v>107</v>
      </c>
      <c r="C26" s="61" t="s">
        <v>57</v>
      </c>
      <c r="D26" s="12">
        <f>Part1_1!L9</f>
        <v>338</v>
      </c>
      <c r="E26" s="12">
        <f t="shared" si="6"/>
        <v>338</v>
      </c>
      <c r="F26" s="12">
        <f t="shared" si="7"/>
        <v>338</v>
      </c>
      <c r="G26" s="62" t="s">
        <v>0</v>
      </c>
    </row>
    <row r="27" spans="1:8" ht="28.9" customHeight="1">
      <c r="A27" s="28" t="s">
        <v>326</v>
      </c>
      <c r="B27" s="62" t="s">
        <v>109</v>
      </c>
      <c r="C27" s="61" t="s">
        <v>88</v>
      </c>
      <c r="D27" s="12">
        <v>783.12</v>
      </c>
      <c r="E27" s="12">
        <f>D27</f>
        <v>783.12</v>
      </c>
      <c r="F27" s="12">
        <f>D27</f>
        <v>783.12</v>
      </c>
      <c r="G27" s="62" t="s">
        <v>0</v>
      </c>
    </row>
    <row r="28" spans="1:8" ht="28.9" customHeight="1">
      <c r="A28" s="28" t="s">
        <v>327</v>
      </c>
      <c r="B28" s="62" t="s">
        <v>111</v>
      </c>
      <c r="C28" s="61" t="s">
        <v>57</v>
      </c>
      <c r="D28" s="12">
        <f>D26</f>
        <v>338</v>
      </c>
      <c r="E28" s="12">
        <f>D28</f>
        <v>338</v>
      </c>
      <c r="F28" s="12">
        <f>D28</f>
        <v>338</v>
      </c>
      <c r="G28" s="62" t="s">
        <v>0</v>
      </c>
    </row>
    <row r="29" spans="1:8" ht="15.75">
      <c r="A29" s="13" t="s">
        <v>328</v>
      </c>
      <c r="B29" s="18" t="str">
        <f>Part1_1!A10</f>
        <v>880000О.99.0.АЭ22АА19000</v>
      </c>
      <c r="C29" s="15" t="s">
        <v>0</v>
      </c>
      <c r="D29" s="15" t="s">
        <v>0</v>
      </c>
      <c r="E29" s="15" t="s">
        <v>0</v>
      </c>
      <c r="F29" s="15" t="s">
        <v>0</v>
      </c>
      <c r="G29" s="15" t="s">
        <v>0</v>
      </c>
    </row>
    <row r="30" spans="1:8" ht="14.45" customHeight="1">
      <c r="A30" s="28" t="s">
        <v>329</v>
      </c>
      <c r="B30" s="21" t="s">
        <v>184</v>
      </c>
      <c r="C30" s="62" t="s">
        <v>0</v>
      </c>
      <c r="D30" s="62" t="s">
        <v>0</v>
      </c>
      <c r="E30" s="62" t="s">
        <v>0</v>
      </c>
      <c r="F30" s="62" t="s">
        <v>0</v>
      </c>
      <c r="G30" s="62" t="s">
        <v>0</v>
      </c>
    </row>
    <row r="31" spans="1:8" ht="43.35" customHeight="1">
      <c r="A31" s="28" t="s">
        <v>115</v>
      </c>
      <c r="B31" s="62" t="s">
        <v>92</v>
      </c>
      <c r="C31" s="61" t="s">
        <v>88</v>
      </c>
      <c r="D31" s="12">
        <f>D32*D37-D38*D39</f>
        <v>9773779.0500000007</v>
      </c>
      <c r="E31" s="12">
        <f>D31</f>
        <v>9773779.0500000007</v>
      </c>
      <c r="F31" s="12">
        <f>D31</f>
        <v>9773779.0500000007</v>
      </c>
      <c r="G31" s="62" t="s">
        <v>116</v>
      </c>
      <c r="H31">
        <f>D31+D240</f>
        <v>12515858.970000001</v>
      </c>
    </row>
    <row r="32" spans="1:8" ht="43.35" customHeight="1">
      <c r="A32" s="28" t="s">
        <v>330</v>
      </c>
      <c r="B32" s="62" t="s">
        <v>95</v>
      </c>
      <c r="C32" s="61" t="s">
        <v>88</v>
      </c>
      <c r="D32" s="12">
        <f>ROUND((D33*(D34/100*D35/100*D36/100)),2)</f>
        <v>31518.16</v>
      </c>
      <c r="E32" s="12">
        <f t="shared" ref="E32" si="8">ROUND((E33*(E34/100*E35/100*E36/100)),2)</f>
        <v>31518.16</v>
      </c>
      <c r="F32" s="12">
        <f t="shared" ref="F32" si="9">ROUND((F33*(F34/100*F35/100*F36/100)),2)</f>
        <v>31518.16</v>
      </c>
      <c r="G32" s="62" t="s">
        <v>117</v>
      </c>
    </row>
    <row r="33" spans="1:8" ht="12.75" customHeight="1">
      <c r="A33" s="28" t="s">
        <v>331</v>
      </c>
      <c r="B33" s="62" t="s">
        <v>98</v>
      </c>
      <c r="C33" s="61" t="s">
        <v>88</v>
      </c>
      <c r="D33" s="12">
        <v>23077.29</v>
      </c>
      <c r="E33" s="12">
        <f>D33</f>
        <v>23077.29</v>
      </c>
      <c r="F33" s="12">
        <f>D33</f>
        <v>23077.29</v>
      </c>
      <c r="G33" s="62" t="s">
        <v>0</v>
      </c>
    </row>
    <row r="34" spans="1:8" ht="12.75" customHeight="1">
      <c r="A34" s="28" t="s">
        <v>332</v>
      </c>
      <c r="B34" s="62" t="s">
        <v>100</v>
      </c>
      <c r="C34" s="61" t="s">
        <v>101</v>
      </c>
      <c r="D34" s="16">
        <v>100</v>
      </c>
      <c r="E34" s="12">
        <f t="shared" ref="E34:E37" si="10">D34</f>
        <v>100</v>
      </c>
      <c r="F34" s="12">
        <f t="shared" ref="F34:F37" si="11">D34</f>
        <v>100</v>
      </c>
      <c r="G34" s="62" t="s">
        <v>0</v>
      </c>
    </row>
    <row r="35" spans="1:8" ht="12.75" customHeight="1">
      <c r="A35" s="28" t="s">
        <v>333</v>
      </c>
      <c r="B35" s="62" t="s">
        <v>103</v>
      </c>
      <c r="C35" s="61" t="s">
        <v>101</v>
      </c>
      <c r="D35" s="16">
        <v>141.39729854149999</v>
      </c>
      <c r="E35" s="12">
        <f t="shared" si="10"/>
        <v>141.39729854149999</v>
      </c>
      <c r="F35" s="12">
        <f t="shared" si="11"/>
        <v>141.39729854149999</v>
      </c>
      <c r="G35" s="62" t="s">
        <v>0</v>
      </c>
    </row>
    <row r="36" spans="1:8" ht="12.75" customHeight="1">
      <c r="A36" s="28" t="s">
        <v>334</v>
      </c>
      <c r="B36" s="62" t="s">
        <v>105</v>
      </c>
      <c r="C36" s="61" t="s">
        <v>101</v>
      </c>
      <c r="D36" s="16">
        <v>96.590616069299998</v>
      </c>
      <c r="E36" s="12">
        <f t="shared" si="10"/>
        <v>96.590616069299998</v>
      </c>
      <c r="F36" s="12">
        <f t="shared" si="11"/>
        <v>96.590616069299998</v>
      </c>
      <c r="G36" s="62" t="s">
        <v>0</v>
      </c>
    </row>
    <row r="37" spans="1:8" ht="28.9" customHeight="1">
      <c r="A37" s="28" t="s">
        <v>335</v>
      </c>
      <c r="B37" s="62" t="s">
        <v>107</v>
      </c>
      <c r="C37" s="61" t="s">
        <v>57</v>
      </c>
      <c r="D37" s="12">
        <f>Part1_1!L10</f>
        <v>315</v>
      </c>
      <c r="E37" s="12">
        <f t="shared" si="10"/>
        <v>315</v>
      </c>
      <c r="F37" s="12">
        <f t="shared" si="11"/>
        <v>315</v>
      </c>
      <c r="G37" s="62" t="s">
        <v>0</v>
      </c>
    </row>
    <row r="38" spans="1:8" ht="28.9" customHeight="1">
      <c r="A38" s="28" t="s">
        <v>336</v>
      </c>
      <c r="B38" s="62" t="s">
        <v>109</v>
      </c>
      <c r="C38" s="61" t="s">
        <v>88</v>
      </c>
      <c r="D38" s="12">
        <v>490.29</v>
      </c>
      <c r="E38" s="12">
        <f>D38</f>
        <v>490.29</v>
      </c>
      <c r="F38" s="12">
        <f>D38</f>
        <v>490.29</v>
      </c>
      <c r="G38" s="62" t="s">
        <v>0</v>
      </c>
    </row>
    <row r="39" spans="1:8" ht="28.9" customHeight="1">
      <c r="A39" s="28" t="s">
        <v>337</v>
      </c>
      <c r="B39" s="62" t="s">
        <v>111</v>
      </c>
      <c r="C39" s="61" t="s">
        <v>57</v>
      </c>
      <c r="D39" s="12">
        <f>D37</f>
        <v>315</v>
      </c>
      <c r="E39" s="12">
        <f t="shared" ref="E39:F39" si="12">E37</f>
        <v>315</v>
      </c>
      <c r="F39" s="12">
        <f t="shared" si="12"/>
        <v>315</v>
      </c>
      <c r="G39" s="62" t="s">
        <v>0</v>
      </c>
    </row>
    <row r="40" spans="1:8" ht="15.75">
      <c r="A40" s="13" t="s">
        <v>338</v>
      </c>
      <c r="B40" s="18" t="str">
        <f>Part1_1!A11</f>
        <v>880000О.99.0.АЭ22АА28000</v>
      </c>
      <c r="C40" s="15" t="s">
        <v>0</v>
      </c>
      <c r="D40" s="15" t="s">
        <v>0</v>
      </c>
      <c r="E40" s="15" t="s">
        <v>0</v>
      </c>
      <c r="F40" s="15" t="s">
        <v>0</v>
      </c>
      <c r="G40" s="15" t="s">
        <v>0</v>
      </c>
    </row>
    <row r="41" spans="1:8" ht="14.45" customHeight="1">
      <c r="A41" s="28" t="s">
        <v>339</v>
      </c>
      <c r="B41" s="21" t="s">
        <v>184</v>
      </c>
      <c r="C41" s="62" t="s">
        <v>0</v>
      </c>
      <c r="D41" s="62" t="s">
        <v>0</v>
      </c>
      <c r="E41" s="62" t="s">
        <v>0</v>
      </c>
      <c r="F41" s="62" t="s">
        <v>0</v>
      </c>
      <c r="G41" s="62" t="s">
        <v>0</v>
      </c>
    </row>
    <row r="42" spans="1:8" ht="43.35" customHeight="1">
      <c r="A42" s="28" t="s">
        <v>118</v>
      </c>
      <c r="B42" s="62" t="s">
        <v>92</v>
      </c>
      <c r="C42" s="61" t="s">
        <v>88</v>
      </c>
      <c r="D42" s="12">
        <f>D43*D48-D49*D50</f>
        <v>9703828.1500000004</v>
      </c>
      <c r="E42" s="12">
        <f>D42</f>
        <v>9703828.1500000004</v>
      </c>
      <c r="F42" s="12">
        <f>D42</f>
        <v>9703828.1500000004</v>
      </c>
      <c r="G42" s="62" t="s">
        <v>119</v>
      </c>
      <c r="H42">
        <f>D42+D251</f>
        <v>12515859.550000001</v>
      </c>
    </row>
    <row r="43" spans="1:8" ht="38.25">
      <c r="A43" s="28" t="s">
        <v>340</v>
      </c>
      <c r="B43" s="62" t="s">
        <v>95</v>
      </c>
      <c r="C43" s="61" t="s">
        <v>88</v>
      </c>
      <c r="D43" s="12">
        <f>ROUND((D44*(D45/100*D46/100*D47/100)),2)</f>
        <v>32322.2</v>
      </c>
      <c r="E43" s="12">
        <f t="shared" ref="E43" si="13">ROUND((E44*(E45/100*E46/100*E47/100)),2)</f>
        <v>32322.2</v>
      </c>
      <c r="F43" s="12">
        <f t="shared" ref="F43" si="14">ROUND((F44*(F45/100*F46/100*F47/100)),2)</f>
        <v>32322.2</v>
      </c>
      <c r="G43" s="62" t="s">
        <v>120</v>
      </c>
    </row>
    <row r="44" spans="1:8" ht="12.75" customHeight="1">
      <c r="A44" s="28" t="s">
        <v>341</v>
      </c>
      <c r="B44" s="62" t="s">
        <v>98</v>
      </c>
      <c r="C44" s="61" t="s">
        <v>88</v>
      </c>
      <c r="D44" s="12">
        <v>22669.49</v>
      </c>
      <c r="E44" s="12">
        <f>D44</f>
        <v>22669.49</v>
      </c>
      <c r="F44" s="12">
        <f>D44</f>
        <v>22669.49</v>
      </c>
      <c r="G44" s="62" t="s">
        <v>0</v>
      </c>
    </row>
    <row r="45" spans="1:8" ht="12.75" customHeight="1">
      <c r="A45" s="28" t="s">
        <v>342</v>
      </c>
      <c r="B45" s="62" t="s">
        <v>100</v>
      </c>
      <c r="C45" s="61" t="s">
        <v>101</v>
      </c>
      <c r="D45" s="16">
        <v>100</v>
      </c>
      <c r="E45" s="12">
        <f t="shared" ref="E45:E48" si="15">D45</f>
        <v>100</v>
      </c>
      <c r="F45" s="12">
        <f t="shared" ref="F45:F48" si="16">D45</f>
        <v>100</v>
      </c>
      <c r="G45" s="62" t="s">
        <v>0</v>
      </c>
    </row>
    <row r="46" spans="1:8" ht="12.75" customHeight="1">
      <c r="A46" s="28" t="s">
        <v>343</v>
      </c>
      <c r="B46" s="62" t="s">
        <v>103</v>
      </c>
      <c r="C46" s="61" t="s">
        <v>101</v>
      </c>
      <c r="D46" s="16">
        <v>146.91588557439999</v>
      </c>
      <c r="E46" s="12">
        <f t="shared" si="15"/>
        <v>146.91588557439999</v>
      </c>
      <c r="F46" s="12">
        <f t="shared" si="16"/>
        <v>146.91588557439999</v>
      </c>
      <c r="G46" s="62" t="s">
        <v>0</v>
      </c>
    </row>
    <row r="47" spans="1:8" ht="12.75" customHeight="1">
      <c r="A47" s="28" t="s">
        <v>344</v>
      </c>
      <c r="B47" s="62" t="s">
        <v>105</v>
      </c>
      <c r="C47" s="61" t="s">
        <v>101</v>
      </c>
      <c r="D47" s="16">
        <v>97.048852817599993</v>
      </c>
      <c r="E47" s="12">
        <f t="shared" si="15"/>
        <v>97.048852817599993</v>
      </c>
      <c r="F47" s="12">
        <f t="shared" si="16"/>
        <v>97.048852817599993</v>
      </c>
      <c r="G47" s="62" t="s">
        <v>0</v>
      </c>
    </row>
    <row r="48" spans="1:8" ht="28.9" customHeight="1">
      <c r="A48" s="28" t="s">
        <v>345</v>
      </c>
      <c r="B48" s="62" t="s">
        <v>107</v>
      </c>
      <c r="C48" s="61" t="s">
        <v>57</v>
      </c>
      <c r="D48" s="12">
        <f>Part1_1!L11</f>
        <v>305</v>
      </c>
      <c r="E48" s="12">
        <f t="shared" si="15"/>
        <v>305</v>
      </c>
      <c r="F48" s="12">
        <f t="shared" si="16"/>
        <v>305</v>
      </c>
      <c r="G48" s="62" t="s">
        <v>0</v>
      </c>
    </row>
    <row r="49" spans="1:8" ht="28.9" customHeight="1">
      <c r="A49" s="28" t="s">
        <v>346</v>
      </c>
      <c r="B49" s="62" t="s">
        <v>109</v>
      </c>
      <c r="C49" s="61" t="s">
        <v>88</v>
      </c>
      <c r="D49" s="12">
        <v>506.37</v>
      </c>
      <c r="E49" s="12">
        <f>D49</f>
        <v>506.37</v>
      </c>
      <c r="F49" s="12">
        <f>D49</f>
        <v>506.37</v>
      </c>
      <c r="G49" s="62" t="s">
        <v>0</v>
      </c>
    </row>
    <row r="50" spans="1:8" ht="28.9" customHeight="1">
      <c r="A50" s="28" t="s">
        <v>347</v>
      </c>
      <c r="B50" s="62" t="s">
        <v>111</v>
      </c>
      <c r="C50" s="61" t="s">
        <v>57</v>
      </c>
      <c r="D50" s="12">
        <f>D48</f>
        <v>305</v>
      </c>
      <c r="E50" s="12">
        <f t="shared" ref="E50:F50" si="17">E48</f>
        <v>305</v>
      </c>
      <c r="F50" s="12">
        <f t="shared" si="17"/>
        <v>305</v>
      </c>
      <c r="G50" s="62" t="s">
        <v>0</v>
      </c>
    </row>
    <row r="51" spans="1:8" ht="15.75">
      <c r="A51" s="13" t="s">
        <v>348</v>
      </c>
      <c r="B51" s="18" t="str">
        <f>Part1_1!A12</f>
        <v>880000О.99.0.АЭ22АА37000</v>
      </c>
      <c r="C51" s="15" t="s">
        <v>0</v>
      </c>
      <c r="D51" s="15" t="s">
        <v>0</v>
      </c>
      <c r="E51" s="15" t="s">
        <v>0</v>
      </c>
      <c r="F51" s="15" t="s">
        <v>0</v>
      </c>
      <c r="G51" s="15" t="s">
        <v>0</v>
      </c>
    </row>
    <row r="52" spans="1:8" ht="14.45" customHeight="1">
      <c r="A52" s="28" t="s">
        <v>349</v>
      </c>
      <c r="B52" s="21" t="s">
        <v>184</v>
      </c>
      <c r="C52" s="62" t="s">
        <v>0</v>
      </c>
      <c r="D52" s="62" t="s">
        <v>0</v>
      </c>
      <c r="E52" s="62" t="s">
        <v>0</v>
      </c>
      <c r="F52" s="62" t="s">
        <v>0</v>
      </c>
      <c r="G52" s="62" t="s">
        <v>0</v>
      </c>
    </row>
    <row r="53" spans="1:8" ht="38.25">
      <c r="A53" s="28" t="s">
        <v>121</v>
      </c>
      <c r="B53" s="62" t="s">
        <v>92</v>
      </c>
      <c r="C53" s="61" t="s">
        <v>88</v>
      </c>
      <c r="D53" s="12">
        <f>D54*D59-D60*D61</f>
        <v>7149656.25</v>
      </c>
      <c r="E53" s="12">
        <f>D53</f>
        <v>7149656.25</v>
      </c>
      <c r="F53" s="12">
        <f>D53</f>
        <v>7149656.25</v>
      </c>
      <c r="G53" s="62" t="s">
        <v>122</v>
      </c>
      <c r="H53">
        <f>D53+D262</f>
        <v>9961720.7100000009</v>
      </c>
    </row>
    <row r="54" spans="1:8" ht="38.25">
      <c r="A54" s="28" t="s">
        <v>350</v>
      </c>
      <c r="B54" s="62" t="s">
        <v>95</v>
      </c>
      <c r="C54" s="61" t="s">
        <v>88</v>
      </c>
      <c r="D54" s="12">
        <f>ROUND((D55*(D56/100*D57/100*D58/100)),2)</f>
        <v>32322.58</v>
      </c>
      <c r="E54" s="12">
        <f t="shared" ref="E54:F54" si="18">ROUND((E55*(E56/100*E57/100*E58/100)),2)</f>
        <v>32322.58</v>
      </c>
      <c r="F54" s="12">
        <f t="shared" si="18"/>
        <v>32322.58</v>
      </c>
      <c r="G54" s="62" t="s">
        <v>123</v>
      </c>
    </row>
    <row r="55" spans="1:8" ht="12.75" customHeight="1">
      <c r="A55" s="28" t="s">
        <v>351</v>
      </c>
      <c r="B55" s="62" t="s">
        <v>98</v>
      </c>
      <c r="C55" s="61" t="s">
        <v>88</v>
      </c>
      <c r="D55" s="12">
        <v>21056.14</v>
      </c>
      <c r="E55" s="12">
        <f>D55</f>
        <v>21056.14</v>
      </c>
      <c r="F55" s="12">
        <f>D55</f>
        <v>21056.14</v>
      </c>
      <c r="G55" s="62" t="s">
        <v>0</v>
      </c>
    </row>
    <row r="56" spans="1:8" ht="12.75" customHeight="1">
      <c r="A56" s="28" t="s">
        <v>352</v>
      </c>
      <c r="B56" s="62" t="s">
        <v>100</v>
      </c>
      <c r="C56" s="61" t="s">
        <v>101</v>
      </c>
      <c r="D56" s="16">
        <v>100</v>
      </c>
      <c r="E56" s="12">
        <f t="shared" ref="E56:E59" si="19">D56</f>
        <v>100</v>
      </c>
      <c r="F56" s="12">
        <f t="shared" ref="F56:F59" si="20">D56</f>
        <v>100</v>
      </c>
      <c r="G56" s="62" t="s">
        <v>0</v>
      </c>
    </row>
    <row r="57" spans="1:8" ht="12.75" customHeight="1">
      <c r="A57" s="28" t="s">
        <v>353</v>
      </c>
      <c r="B57" s="62" t="s">
        <v>103</v>
      </c>
      <c r="C57" s="61" t="s">
        <v>101</v>
      </c>
      <c r="D57" s="16">
        <v>159.37616662209999</v>
      </c>
      <c r="E57" s="12">
        <f t="shared" si="19"/>
        <v>159.37616662209999</v>
      </c>
      <c r="F57" s="12">
        <f t="shared" si="20"/>
        <v>159.37616662209999</v>
      </c>
      <c r="G57" s="62" t="s">
        <v>0</v>
      </c>
    </row>
    <row r="58" spans="1:8" ht="12.75" customHeight="1">
      <c r="A58" s="28" t="s">
        <v>354</v>
      </c>
      <c r="B58" s="62" t="s">
        <v>105</v>
      </c>
      <c r="C58" s="61" t="s">
        <v>101</v>
      </c>
      <c r="D58" s="16">
        <v>96.317207501200002</v>
      </c>
      <c r="E58" s="12">
        <f t="shared" si="19"/>
        <v>96.317207501200002</v>
      </c>
      <c r="F58" s="12">
        <f t="shared" si="20"/>
        <v>96.317207501200002</v>
      </c>
      <c r="G58" s="62" t="s">
        <v>0</v>
      </c>
    </row>
    <row r="59" spans="1:8" ht="28.9" customHeight="1">
      <c r="A59" s="28" t="s">
        <v>355</v>
      </c>
      <c r="B59" s="62" t="s">
        <v>107</v>
      </c>
      <c r="C59" s="61" t="s">
        <v>57</v>
      </c>
      <c r="D59" s="12">
        <f>Part1_1!L12</f>
        <v>225</v>
      </c>
      <c r="E59" s="12">
        <f t="shared" si="19"/>
        <v>225</v>
      </c>
      <c r="F59" s="12">
        <f t="shared" si="20"/>
        <v>225</v>
      </c>
      <c r="G59" s="62" t="s">
        <v>0</v>
      </c>
    </row>
    <row r="60" spans="1:8" ht="28.9" customHeight="1">
      <c r="A60" s="28" t="s">
        <v>356</v>
      </c>
      <c r="B60" s="62" t="s">
        <v>109</v>
      </c>
      <c r="C60" s="61" t="s">
        <v>88</v>
      </c>
      <c r="D60" s="12">
        <v>546.33000000000004</v>
      </c>
      <c r="E60" s="12">
        <f>D60</f>
        <v>546.33000000000004</v>
      </c>
      <c r="F60" s="12">
        <f>D60</f>
        <v>546.33000000000004</v>
      </c>
      <c r="G60" s="62" t="s">
        <v>0</v>
      </c>
    </row>
    <row r="61" spans="1:8" ht="28.9" customHeight="1">
      <c r="A61" s="28" t="s">
        <v>357</v>
      </c>
      <c r="B61" s="62" t="s">
        <v>111</v>
      </c>
      <c r="C61" s="61" t="s">
        <v>57</v>
      </c>
      <c r="D61" s="12">
        <f>D59</f>
        <v>225</v>
      </c>
      <c r="E61" s="12">
        <f t="shared" ref="E61:F61" si="21">E59</f>
        <v>225</v>
      </c>
      <c r="F61" s="12">
        <f t="shared" si="21"/>
        <v>225</v>
      </c>
      <c r="G61" s="62" t="s">
        <v>0</v>
      </c>
    </row>
    <row r="62" spans="1:8" ht="15.75">
      <c r="A62" s="13" t="s">
        <v>358</v>
      </c>
      <c r="B62" s="18" t="str">
        <f>Part1_1!A13</f>
        <v>880000О.99.0.АЭ22АА55000</v>
      </c>
      <c r="C62" s="15" t="s">
        <v>0</v>
      </c>
      <c r="D62" s="15" t="s">
        <v>0</v>
      </c>
      <c r="E62" s="15" t="s">
        <v>0</v>
      </c>
      <c r="F62" s="15" t="s">
        <v>0</v>
      </c>
      <c r="G62" s="15" t="s">
        <v>0</v>
      </c>
    </row>
    <row r="63" spans="1:8" ht="14.45" customHeight="1">
      <c r="A63" s="28" t="s">
        <v>359</v>
      </c>
      <c r="B63" s="21" t="s">
        <v>184</v>
      </c>
      <c r="C63" s="62" t="s">
        <v>0</v>
      </c>
      <c r="D63" s="62" t="s">
        <v>0</v>
      </c>
      <c r="E63" s="62" t="s">
        <v>0</v>
      </c>
      <c r="F63" s="62" t="s">
        <v>0</v>
      </c>
      <c r="G63" s="62" t="s">
        <v>0</v>
      </c>
    </row>
    <row r="64" spans="1:8" ht="38.25">
      <c r="A64" s="28" t="s">
        <v>124</v>
      </c>
      <c r="B64" s="62" t="s">
        <v>92</v>
      </c>
      <c r="C64" s="61" t="s">
        <v>88</v>
      </c>
      <c r="D64" s="12">
        <f>D65*D70-D71*D72</f>
        <v>1666444.68</v>
      </c>
      <c r="E64" s="12">
        <f>D64</f>
        <v>1666444.68</v>
      </c>
      <c r="F64" s="12">
        <f>D64</f>
        <v>1666444.68</v>
      </c>
      <c r="G64" s="62" t="s">
        <v>125</v>
      </c>
      <c r="H64">
        <f>D64+D273</f>
        <v>2075813.88</v>
      </c>
    </row>
    <row r="65" spans="1:8" ht="38.25">
      <c r="A65" s="28" t="s">
        <v>360</v>
      </c>
      <c r="B65" s="62" t="s">
        <v>95</v>
      </c>
      <c r="C65" s="61" t="s">
        <v>88</v>
      </c>
      <c r="D65" s="12">
        <f>ROUND((D66*(D67/100*D68/100*D69/100)),2)</f>
        <v>27291.279999999999</v>
      </c>
      <c r="E65" s="12">
        <f t="shared" ref="E65:F65" si="22">ROUND((E66*(E67/100*E68/100*E69/100)),2)</f>
        <v>27291.279999999999</v>
      </c>
      <c r="F65" s="12">
        <f t="shared" si="22"/>
        <v>27291.279999999999</v>
      </c>
      <c r="G65" s="62" t="s">
        <v>126</v>
      </c>
    </row>
    <row r="66" spans="1:8" ht="12.75" customHeight="1">
      <c r="A66" s="28" t="s">
        <v>361</v>
      </c>
      <c r="B66" s="62" t="s">
        <v>98</v>
      </c>
      <c r="C66" s="61" t="s">
        <v>88</v>
      </c>
      <c r="D66" s="12">
        <v>23307.58</v>
      </c>
      <c r="E66" s="12">
        <f>D66</f>
        <v>23307.58</v>
      </c>
      <c r="F66" s="12">
        <f>D66</f>
        <v>23307.58</v>
      </c>
      <c r="G66" s="62" t="s">
        <v>0</v>
      </c>
    </row>
    <row r="67" spans="1:8" ht="12.75" customHeight="1">
      <c r="A67" s="28" t="s">
        <v>362</v>
      </c>
      <c r="B67" s="62" t="s">
        <v>100</v>
      </c>
      <c r="C67" s="61" t="s">
        <v>101</v>
      </c>
      <c r="D67" s="16">
        <v>100</v>
      </c>
      <c r="E67" s="12">
        <f t="shared" ref="E67:E70" si="23">D67</f>
        <v>100</v>
      </c>
      <c r="F67" s="12">
        <f t="shared" ref="F67:F70" si="24">D67</f>
        <v>100</v>
      </c>
      <c r="G67" s="62" t="s">
        <v>0</v>
      </c>
    </row>
    <row r="68" spans="1:8" ht="12.75" customHeight="1">
      <c r="A68" s="28" t="s">
        <v>363</v>
      </c>
      <c r="B68" s="62" t="s">
        <v>103</v>
      </c>
      <c r="C68" s="61" t="s">
        <v>101</v>
      </c>
      <c r="D68" s="16">
        <v>124.33027456710001</v>
      </c>
      <c r="E68" s="12">
        <f t="shared" si="23"/>
        <v>124.33027456710001</v>
      </c>
      <c r="F68" s="12">
        <f t="shared" si="24"/>
        <v>124.33027456710001</v>
      </c>
      <c r="G68" s="62" t="s">
        <v>0</v>
      </c>
    </row>
    <row r="69" spans="1:8" ht="12.75" customHeight="1">
      <c r="A69" s="28" t="s">
        <v>364</v>
      </c>
      <c r="B69" s="62" t="s">
        <v>105</v>
      </c>
      <c r="C69" s="61" t="s">
        <v>101</v>
      </c>
      <c r="D69" s="16">
        <v>94.178079267300006</v>
      </c>
      <c r="E69" s="12">
        <f t="shared" si="23"/>
        <v>94.178079267300006</v>
      </c>
      <c r="F69" s="12">
        <f t="shared" si="24"/>
        <v>94.178079267300006</v>
      </c>
      <c r="G69" s="62" t="s">
        <v>0</v>
      </c>
    </row>
    <row r="70" spans="1:8" ht="28.9" customHeight="1">
      <c r="A70" s="28" t="s">
        <v>365</v>
      </c>
      <c r="B70" s="62" t="s">
        <v>107</v>
      </c>
      <c r="C70" s="61" t="s">
        <v>57</v>
      </c>
      <c r="D70" s="12">
        <f>Part1_1!L13</f>
        <v>62</v>
      </c>
      <c r="E70" s="12">
        <f t="shared" si="23"/>
        <v>62</v>
      </c>
      <c r="F70" s="12">
        <f t="shared" si="24"/>
        <v>62</v>
      </c>
      <c r="G70" s="62" t="s">
        <v>0</v>
      </c>
    </row>
    <row r="71" spans="1:8" ht="28.9" customHeight="1">
      <c r="A71" s="28" t="s">
        <v>366</v>
      </c>
      <c r="B71" s="62" t="s">
        <v>109</v>
      </c>
      <c r="C71" s="61" t="s">
        <v>88</v>
      </c>
      <c r="D71" s="12">
        <v>413.14</v>
      </c>
      <c r="E71" s="12">
        <f>D71</f>
        <v>413.14</v>
      </c>
      <c r="F71" s="12">
        <f>D71</f>
        <v>413.14</v>
      </c>
      <c r="G71" s="62" t="s">
        <v>0</v>
      </c>
    </row>
    <row r="72" spans="1:8" ht="28.9" customHeight="1">
      <c r="A72" s="28" t="s">
        <v>367</v>
      </c>
      <c r="B72" s="62" t="s">
        <v>111</v>
      </c>
      <c r="C72" s="61" t="s">
        <v>57</v>
      </c>
      <c r="D72" s="12">
        <f>D70</f>
        <v>62</v>
      </c>
      <c r="E72" s="12">
        <f>D72</f>
        <v>62</v>
      </c>
      <c r="F72" s="12">
        <f>E72</f>
        <v>62</v>
      </c>
      <c r="G72" s="62" t="s">
        <v>0</v>
      </c>
    </row>
    <row r="73" spans="1:8" ht="15.75">
      <c r="A73" s="13" t="s">
        <v>368</v>
      </c>
      <c r="B73" s="18" t="str">
        <f>Part1_1!A14</f>
        <v>880000О.99.0.АЭ22АА64000</v>
      </c>
      <c r="C73" s="15" t="s">
        <v>0</v>
      </c>
      <c r="D73" s="15" t="s">
        <v>0</v>
      </c>
      <c r="E73" s="15" t="s">
        <v>0</v>
      </c>
      <c r="F73" s="15" t="s">
        <v>0</v>
      </c>
      <c r="G73" s="15" t="s">
        <v>0</v>
      </c>
    </row>
    <row r="74" spans="1:8" ht="14.45" customHeight="1">
      <c r="A74" s="28" t="s">
        <v>369</v>
      </c>
      <c r="B74" s="21" t="s">
        <v>184</v>
      </c>
      <c r="C74" s="62" t="s">
        <v>0</v>
      </c>
      <c r="D74" s="62" t="s">
        <v>0</v>
      </c>
      <c r="E74" s="62" t="s">
        <v>0</v>
      </c>
      <c r="F74" s="62" t="s">
        <v>0</v>
      </c>
      <c r="G74" s="62" t="s">
        <v>0</v>
      </c>
    </row>
    <row r="75" spans="1:8" ht="38.25">
      <c r="A75" s="28" t="s">
        <v>127</v>
      </c>
      <c r="B75" s="62" t="s">
        <v>92</v>
      </c>
      <c r="C75" s="61" t="s">
        <v>88</v>
      </c>
      <c r="D75" s="12">
        <f>D76*D81-D82*D83</f>
        <v>1251855.3600000001</v>
      </c>
      <c r="E75" s="12">
        <f>D75</f>
        <v>1251855.3600000001</v>
      </c>
      <c r="F75" s="12">
        <f>D75</f>
        <v>1251855.3600000001</v>
      </c>
      <c r="G75" s="62" t="s">
        <v>128</v>
      </c>
      <c r="H75">
        <f>D75+D284</f>
        <v>1916178.61</v>
      </c>
    </row>
    <row r="76" spans="1:8" ht="38.25">
      <c r="A76" s="28" t="s">
        <v>370</v>
      </c>
      <c r="B76" s="62" t="s">
        <v>95</v>
      </c>
      <c r="C76" s="61" t="s">
        <v>88</v>
      </c>
      <c r="D76" s="12">
        <f>ROUND((D77*(D78/100*D79/100*D80/100)),2)</f>
        <v>26572.93</v>
      </c>
      <c r="E76" s="12">
        <f t="shared" ref="E76:F76" si="25">ROUND((E77*(E78/100*E79/100*E80/100)),2)</f>
        <v>26572.93</v>
      </c>
      <c r="F76" s="12">
        <f t="shared" si="25"/>
        <v>26572.93</v>
      </c>
      <c r="G76" s="62" t="s">
        <v>129</v>
      </c>
    </row>
    <row r="77" spans="1:8" ht="12.75" customHeight="1">
      <c r="A77" s="28" t="s">
        <v>371</v>
      </c>
      <c r="B77" s="62" t="s">
        <v>98</v>
      </c>
      <c r="C77" s="61" t="s">
        <v>88</v>
      </c>
      <c r="D77" s="12">
        <v>25241.49</v>
      </c>
      <c r="E77" s="12">
        <f>D77</f>
        <v>25241.49</v>
      </c>
      <c r="F77" s="12">
        <f>D77</f>
        <v>25241.49</v>
      </c>
      <c r="G77" s="62" t="s">
        <v>0</v>
      </c>
    </row>
    <row r="78" spans="1:8" ht="12.75" customHeight="1">
      <c r="A78" s="28" t="s">
        <v>372</v>
      </c>
      <c r="B78" s="62" t="s">
        <v>100</v>
      </c>
      <c r="C78" s="61" t="s">
        <v>101</v>
      </c>
      <c r="D78" s="16">
        <v>100</v>
      </c>
      <c r="E78" s="12">
        <f t="shared" ref="E78:E81" si="26">D78</f>
        <v>100</v>
      </c>
      <c r="F78" s="12">
        <f t="shared" ref="F78:F81" si="27">D78</f>
        <v>100</v>
      </c>
      <c r="G78" s="62" t="s">
        <v>0</v>
      </c>
    </row>
    <row r="79" spans="1:8" ht="12.75" customHeight="1">
      <c r="A79" s="28" t="s">
        <v>373</v>
      </c>
      <c r="B79" s="62" t="s">
        <v>103</v>
      </c>
      <c r="C79" s="61" t="s">
        <v>101</v>
      </c>
      <c r="D79" s="16">
        <v>106.9424862019</v>
      </c>
      <c r="E79" s="12">
        <f t="shared" si="26"/>
        <v>106.9424862019</v>
      </c>
      <c r="F79" s="12">
        <f t="shared" si="27"/>
        <v>106.9424862019</v>
      </c>
      <c r="G79" s="62" t="s">
        <v>0</v>
      </c>
    </row>
    <row r="80" spans="1:8" ht="12.75" customHeight="1">
      <c r="A80" s="28" t="s">
        <v>374</v>
      </c>
      <c r="B80" s="62" t="s">
        <v>105</v>
      </c>
      <c r="C80" s="61" t="s">
        <v>101</v>
      </c>
      <c r="D80" s="16">
        <v>98.440583540399999</v>
      </c>
      <c r="E80" s="12">
        <f t="shared" si="26"/>
        <v>98.440583540399999</v>
      </c>
      <c r="F80" s="12">
        <f t="shared" si="27"/>
        <v>98.440583540399999</v>
      </c>
      <c r="G80" s="62" t="s">
        <v>0</v>
      </c>
    </row>
    <row r="81" spans="1:7" ht="28.9" customHeight="1">
      <c r="A81" s="28" t="s">
        <v>375</v>
      </c>
      <c r="B81" s="62" t="s">
        <v>107</v>
      </c>
      <c r="C81" s="61" t="s">
        <v>57</v>
      </c>
      <c r="D81" s="12">
        <f>Part1_1!L14</f>
        <v>48</v>
      </c>
      <c r="E81" s="12">
        <f t="shared" si="26"/>
        <v>48</v>
      </c>
      <c r="F81" s="12">
        <f t="shared" si="27"/>
        <v>48</v>
      </c>
      <c r="G81" s="62" t="s">
        <v>0</v>
      </c>
    </row>
    <row r="82" spans="1:7" ht="28.9" customHeight="1">
      <c r="A82" s="28" t="s">
        <v>376</v>
      </c>
      <c r="B82" s="62" t="s">
        <v>109</v>
      </c>
      <c r="C82" s="61" t="s">
        <v>88</v>
      </c>
      <c r="D82" s="12">
        <v>492.61</v>
      </c>
      <c r="E82" s="12">
        <f>D82</f>
        <v>492.61</v>
      </c>
      <c r="F82" s="12">
        <f>D82</f>
        <v>492.61</v>
      </c>
      <c r="G82" s="62" t="s">
        <v>0</v>
      </c>
    </row>
    <row r="83" spans="1:7" ht="28.9" customHeight="1">
      <c r="A83" s="28" t="s">
        <v>377</v>
      </c>
      <c r="B83" s="62" t="s">
        <v>111</v>
      </c>
      <c r="C83" s="61" t="s">
        <v>57</v>
      </c>
      <c r="D83" s="12">
        <f>D81</f>
        <v>48</v>
      </c>
      <c r="E83" s="12">
        <f>D83</f>
        <v>48</v>
      </c>
      <c r="F83" s="12">
        <f>D83</f>
        <v>48</v>
      </c>
      <c r="G83" s="62" t="s">
        <v>0</v>
      </c>
    </row>
    <row r="84" spans="1:7" ht="15.75">
      <c r="A84" s="13" t="s">
        <v>378</v>
      </c>
      <c r="B84" s="18" t="str">
        <f>Part1_1!A15</f>
        <v>870000О.99.0.АЭ21АА10000</v>
      </c>
      <c r="C84" s="15" t="s">
        <v>0</v>
      </c>
      <c r="D84" s="15" t="s">
        <v>0</v>
      </c>
      <c r="E84" s="15" t="s">
        <v>0</v>
      </c>
      <c r="F84" s="15" t="s">
        <v>0</v>
      </c>
      <c r="G84" s="15" t="s">
        <v>0</v>
      </c>
    </row>
    <row r="85" spans="1:7">
      <c r="A85" s="28" t="s">
        <v>310</v>
      </c>
      <c r="B85" s="62" t="s">
        <v>62</v>
      </c>
      <c r="C85" s="62" t="s">
        <v>0</v>
      </c>
      <c r="D85" s="62" t="s">
        <v>0</v>
      </c>
      <c r="E85" s="62" t="s">
        <v>0</v>
      </c>
      <c r="F85" s="62" t="s">
        <v>0</v>
      </c>
      <c r="G85" s="62" t="s">
        <v>0</v>
      </c>
    </row>
    <row r="86" spans="1:7" ht="28.9" customHeight="1">
      <c r="A86" s="28" t="s">
        <v>130</v>
      </c>
      <c r="B86" s="62" t="s">
        <v>92</v>
      </c>
      <c r="C86" s="61" t="s">
        <v>88</v>
      </c>
      <c r="D86" s="12">
        <f>D87*D92-D93*D94</f>
        <v>95362</v>
      </c>
      <c r="E86" s="12">
        <f>D86</f>
        <v>95362</v>
      </c>
      <c r="F86" s="12">
        <f>D86</f>
        <v>95362</v>
      </c>
      <c r="G86" s="62" t="s">
        <v>131</v>
      </c>
    </row>
    <row r="87" spans="1:7" ht="28.9" customHeight="1">
      <c r="A87" s="28" t="s">
        <v>312</v>
      </c>
      <c r="B87" s="62" t="s">
        <v>95</v>
      </c>
      <c r="C87" s="61" t="s">
        <v>88</v>
      </c>
      <c r="D87" s="12">
        <f>ROUND((D88*(D89/100*D90/100*D91/100)),2)</f>
        <v>17518.099999999999</v>
      </c>
      <c r="E87" s="12">
        <f t="shared" ref="E87:F87" si="28">ROUND((E88*(E89/100*E90/100*E91/100)),2)</f>
        <v>17518.099999999999</v>
      </c>
      <c r="F87" s="12">
        <f t="shared" si="28"/>
        <v>17518.099999999999</v>
      </c>
      <c r="G87" s="62" t="s">
        <v>132</v>
      </c>
    </row>
    <row r="88" spans="1:7">
      <c r="A88" s="28" t="s">
        <v>314</v>
      </c>
      <c r="B88" s="62" t="s">
        <v>98</v>
      </c>
      <c r="C88" s="61" t="s">
        <v>88</v>
      </c>
      <c r="D88" s="12">
        <v>82383.62</v>
      </c>
      <c r="E88" s="12">
        <f>D88</f>
        <v>82383.62</v>
      </c>
      <c r="F88" s="12">
        <f>D88</f>
        <v>82383.62</v>
      </c>
      <c r="G88" s="62" t="s">
        <v>0</v>
      </c>
    </row>
    <row r="89" spans="1:7">
      <c r="A89" s="28" t="s">
        <v>315</v>
      </c>
      <c r="B89" s="62" t="s">
        <v>100</v>
      </c>
      <c r="C89" s="61" t="s">
        <v>101</v>
      </c>
      <c r="D89" s="16">
        <v>100</v>
      </c>
      <c r="E89" s="12">
        <f t="shared" ref="E89:E92" si="29">D89</f>
        <v>100</v>
      </c>
      <c r="F89" s="12">
        <f t="shared" ref="F89:F92" si="30">D89</f>
        <v>100</v>
      </c>
      <c r="G89" s="62" t="s">
        <v>0</v>
      </c>
    </row>
    <row r="90" spans="1:7">
      <c r="A90" s="28" t="s">
        <v>316</v>
      </c>
      <c r="B90" s="62" t="s">
        <v>103</v>
      </c>
      <c r="C90" s="61" t="s">
        <v>101</v>
      </c>
      <c r="D90" s="16">
        <v>4.635537631</v>
      </c>
      <c r="E90" s="12">
        <f t="shared" si="29"/>
        <v>4.635537631</v>
      </c>
      <c r="F90" s="12">
        <f t="shared" si="30"/>
        <v>4.635537631</v>
      </c>
      <c r="G90" s="62" t="s">
        <v>0</v>
      </c>
    </row>
    <row r="91" spans="1:7">
      <c r="A91" s="28" t="s">
        <v>317</v>
      </c>
      <c r="B91" s="62" t="s">
        <v>105</v>
      </c>
      <c r="C91" s="61" t="s">
        <v>101</v>
      </c>
      <c r="D91" s="16">
        <v>458.71825007730001</v>
      </c>
      <c r="E91" s="12">
        <f t="shared" si="29"/>
        <v>458.71825007730001</v>
      </c>
      <c r="F91" s="12">
        <f t="shared" si="30"/>
        <v>458.71825007730001</v>
      </c>
      <c r="G91" s="62" t="s">
        <v>0</v>
      </c>
    </row>
    <row r="92" spans="1:7" ht="28.9" customHeight="1">
      <c r="A92" s="28" t="s">
        <v>318</v>
      </c>
      <c r="B92" s="62" t="s">
        <v>107</v>
      </c>
      <c r="C92" s="61" t="s">
        <v>57</v>
      </c>
      <c r="D92" s="12">
        <f>Part1_1!L15</f>
        <v>20</v>
      </c>
      <c r="E92" s="12">
        <f t="shared" si="29"/>
        <v>20</v>
      </c>
      <c r="F92" s="12">
        <f t="shared" si="30"/>
        <v>20</v>
      </c>
      <c r="G92" s="62" t="s">
        <v>0</v>
      </c>
    </row>
    <row r="93" spans="1:7" ht="28.9" customHeight="1">
      <c r="A93" s="28" t="s">
        <v>319</v>
      </c>
      <c r="B93" s="62" t="s">
        <v>109</v>
      </c>
      <c r="C93" s="61" t="s">
        <v>88</v>
      </c>
      <c r="D93" s="12">
        <v>12750</v>
      </c>
      <c r="E93" s="12">
        <f>D93</f>
        <v>12750</v>
      </c>
      <c r="F93" s="12">
        <f>D93</f>
        <v>12750</v>
      </c>
      <c r="G93" s="62" t="s">
        <v>0</v>
      </c>
    </row>
    <row r="94" spans="1:7" ht="28.9" customHeight="1">
      <c r="A94" s="28" t="s">
        <v>320</v>
      </c>
      <c r="B94" s="62" t="s">
        <v>111</v>
      </c>
      <c r="C94" s="61" t="s">
        <v>57</v>
      </c>
      <c r="D94" s="12">
        <f>D92</f>
        <v>20</v>
      </c>
      <c r="E94" s="12">
        <f>D94</f>
        <v>20</v>
      </c>
      <c r="F94" s="12">
        <f>D94</f>
        <v>20</v>
      </c>
      <c r="G94" s="62" t="s">
        <v>0</v>
      </c>
    </row>
    <row r="95" spans="1:7" ht="15.75">
      <c r="A95" s="13" t="s">
        <v>379</v>
      </c>
      <c r="B95" s="51" t="s">
        <v>524</v>
      </c>
      <c r="C95" s="15" t="s">
        <v>0</v>
      </c>
      <c r="D95" s="15" t="s">
        <v>0</v>
      </c>
      <c r="E95" s="15" t="s">
        <v>0</v>
      </c>
      <c r="F95" s="15" t="s">
        <v>0</v>
      </c>
      <c r="G95" s="15" t="s">
        <v>0</v>
      </c>
    </row>
    <row r="96" spans="1:7" ht="14.45" customHeight="1">
      <c r="A96" s="28" t="s">
        <v>380</v>
      </c>
      <c r="B96" s="62" t="s">
        <v>62</v>
      </c>
      <c r="C96" s="62" t="s">
        <v>0</v>
      </c>
      <c r="D96" s="62" t="s">
        <v>0</v>
      </c>
      <c r="E96" s="62" t="s">
        <v>0</v>
      </c>
      <c r="F96" s="62" t="s">
        <v>0</v>
      </c>
      <c r="G96" s="62" t="s">
        <v>0</v>
      </c>
    </row>
    <row r="97" spans="1:8" ht="38.25">
      <c r="A97" s="28" t="s">
        <v>133</v>
      </c>
      <c r="B97" s="62" t="s">
        <v>92</v>
      </c>
      <c r="C97" s="61" t="s">
        <v>88</v>
      </c>
      <c r="D97" s="12">
        <f>D98*D103-D104*D105</f>
        <v>327026.42</v>
      </c>
      <c r="E97" s="12">
        <f>D97</f>
        <v>327026.42</v>
      </c>
      <c r="F97" s="12">
        <f>D97</f>
        <v>327026.42</v>
      </c>
      <c r="G97" s="62" t="s">
        <v>134</v>
      </c>
      <c r="H97">
        <f>D97+D306</f>
        <v>475966.33999999997</v>
      </c>
    </row>
    <row r="98" spans="1:8" ht="38.25">
      <c r="A98" s="28" t="s">
        <v>381</v>
      </c>
      <c r="B98" s="62" t="s">
        <v>95</v>
      </c>
      <c r="C98" s="61" t="s">
        <v>88</v>
      </c>
      <c r="D98" s="12">
        <f>ROUND((D99*(D100/100*D101/100*D102/100)),2)</f>
        <v>24823.32</v>
      </c>
      <c r="E98" s="12">
        <f t="shared" ref="E98:F98" si="31">ROUND((E99*(E100/100*E101/100*E102/100)),2)</f>
        <v>24823.32</v>
      </c>
      <c r="F98" s="12">
        <f t="shared" si="31"/>
        <v>24823.32</v>
      </c>
      <c r="G98" s="62" t="s">
        <v>135</v>
      </c>
    </row>
    <row r="99" spans="1:8" ht="12.75" customHeight="1">
      <c r="A99" s="28" t="s">
        <v>382</v>
      </c>
      <c r="B99" s="62" t="s">
        <v>98</v>
      </c>
      <c r="C99" s="61" t="s">
        <v>88</v>
      </c>
      <c r="D99" s="12">
        <v>8325.65</v>
      </c>
      <c r="E99" s="12">
        <f>D99</f>
        <v>8325.65</v>
      </c>
      <c r="F99" s="12">
        <f>D99</f>
        <v>8325.65</v>
      </c>
      <c r="G99" s="62" t="s">
        <v>0</v>
      </c>
    </row>
    <row r="100" spans="1:8" ht="12.75" customHeight="1">
      <c r="A100" s="28" t="s">
        <v>383</v>
      </c>
      <c r="B100" s="62" t="s">
        <v>100</v>
      </c>
      <c r="C100" s="61" t="s">
        <v>101</v>
      </c>
      <c r="D100" s="16">
        <v>100</v>
      </c>
      <c r="E100" s="12">
        <f t="shared" ref="E100:E103" si="32">D100</f>
        <v>100</v>
      </c>
      <c r="F100" s="12">
        <f t="shared" ref="F100:F103" si="33">D100</f>
        <v>100</v>
      </c>
      <c r="G100" s="62" t="s">
        <v>0</v>
      </c>
    </row>
    <row r="101" spans="1:8" ht="12.75" customHeight="1">
      <c r="A101" s="28" t="s">
        <v>384</v>
      </c>
      <c r="B101" s="62" t="s">
        <v>103</v>
      </c>
      <c r="C101" s="61" t="s">
        <v>101</v>
      </c>
      <c r="D101" s="16">
        <v>305.43584966499998</v>
      </c>
      <c r="E101" s="12">
        <f t="shared" si="32"/>
        <v>305.43584966499998</v>
      </c>
      <c r="F101" s="12">
        <f t="shared" si="33"/>
        <v>305.43584966499998</v>
      </c>
      <c r="G101" s="62" t="s">
        <v>0</v>
      </c>
    </row>
    <row r="102" spans="1:8" ht="12.75" customHeight="1">
      <c r="A102" s="28" t="s">
        <v>385</v>
      </c>
      <c r="B102" s="62" t="s">
        <v>105</v>
      </c>
      <c r="C102" s="61" t="s">
        <v>101</v>
      </c>
      <c r="D102" s="16">
        <v>97.616157041199997</v>
      </c>
      <c r="E102" s="12">
        <f t="shared" si="32"/>
        <v>97.616157041199997</v>
      </c>
      <c r="F102" s="12">
        <f t="shared" si="33"/>
        <v>97.616157041199997</v>
      </c>
      <c r="G102" s="62" t="s">
        <v>0</v>
      </c>
    </row>
    <row r="103" spans="1:8" ht="28.9" customHeight="1">
      <c r="A103" s="28" t="s">
        <v>386</v>
      </c>
      <c r="B103" s="62" t="s">
        <v>107</v>
      </c>
      <c r="C103" s="61" t="s">
        <v>57</v>
      </c>
      <c r="D103" s="12">
        <f>Part1_1!L16</f>
        <v>14</v>
      </c>
      <c r="E103" s="12">
        <f t="shared" si="32"/>
        <v>14</v>
      </c>
      <c r="F103" s="12">
        <f t="shared" si="33"/>
        <v>14</v>
      </c>
      <c r="G103" s="62" t="s">
        <v>0</v>
      </c>
    </row>
    <row r="104" spans="1:8" ht="28.9" customHeight="1">
      <c r="A104" s="28" t="s">
        <v>387</v>
      </c>
      <c r="B104" s="62" t="s">
        <v>109</v>
      </c>
      <c r="C104" s="61" t="s">
        <v>88</v>
      </c>
      <c r="D104" s="12">
        <v>1464.29</v>
      </c>
      <c r="E104" s="12">
        <f>D104</f>
        <v>1464.29</v>
      </c>
      <c r="F104" s="12">
        <f>D104</f>
        <v>1464.29</v>
      </c>
      <c r="G104" s="62" t="s">
        <v>0</v>
      </c>
    </row>
    <row r="105" spans="1:8" ht="28.9" customHeight="1">
      <c r="A105" s="28" t="s">
        <v>388</v>
      </c>
      <c r="B105" s="62" t="s">
        <v>111</v>
      </c>
      <c r="C105" s="61" t="s">
        <v>57</v>
      </c>
      <c r="D105" s="12">
        <f>D103</f>
        <v>14</v>
      </c>
      <c r="E105" s="12">
        <f>D105</f>
        <v>14</v>
      </c>
      <c r="F105" s="12">
        <f>D105</f>
        <v>14</v>
      </c>
      <c r="G105" s="62" t="s">
        <v>0</v>
      </c>
    </row>
    <row r="106" spans="1:8" ht="15.75">
      <c r="A106" s="13" t="s">
        <v>389</v>
      </c>
      <c r="B106" s="51" t="s">
        <v>525</v>
      </c>
      <c r="C106" s="15" t="s">
        <v>0</v>
      </c>
      <c r="D106" s="15" t="s">
        <v>0</v>
      </c>
      <c r="E106" s="15" t="s">
        <v>0</v>
      </c>
      <c r="F106" s="15" t="s">
        <v>0</v>
      </c>
      <c r="G106" s="15" t="s">
        <v>0</v>
      </c>
    </row>
    <row r="107" spans="1:8" ht="14.45" customHeight="1">
      <c r="A107" s="28" t="s">
        <v>390</v>
      </c>
      <c r="B107" s="62" t="s">
        <v>62</v>
      </c>
      <c r="C107" s="62" t="s">
        <v>0</v>
      </c>
      <c r="D107" s="62" t="s">
        <v>0</v>
      </c>
      <c r="E107" s="62" t="s">
        <v>0</v>
      </c>
      <c r="F107" s="62" t="s">
        <v>0</v>
      </c>
      <c r="G107" s="62" t="s">
        <v>0</v>
      </c>
    </row>
    <row r="108" spans="1:8" ht="38.25">
      <c r="A108" s="28" t="s">
        <v>136</v>
      </c>
      <c r="B108" s="62" t="s">
        <v>92</v>
      </c>
      <c r="C108" s="61" t="s">
        <v>88</v>
      </c>
      <c r="D108" s="12">
        <f>D109*D114-D115*D116</f>
        <v>320193.15999999997</v>
      </c>
      <c r="E108" s="12">
        <f>D108</f>
        <v>320193.15999999997</v>
      </c>
      <c r="F108" s="12">
        <f>D108</f>
        <v>320193.15999999997</v>
      </c>
      <c r="G108" s="62" t="s">
        <v>137</v>
      </c>
      <c r="H108">
        <f>D108+D317</f>
        <v>469133.07999999996</v>
      </c>
    </row>
    <row r="109" spans="1:8" ht="51">
      <c r="A109" s="28" t="s">
        <v>391</v>
      </c>
      <c r="B109" s="62" t="s">
        <v>95</v>
      </c>
      <c r="C109" s="61" t="s">
        <v>88</v>
      </c>
      <c r="D109" s="12">
        <f>ROUND((D110*(D111/100*D112/100*D113/100)),2)</f>
        <v>24823.32</v>
      </c>
      <c r="E109" s="12">
        <f t="shared" ref="E109:F109" si="34">ROUND((E110*(E111/100*E112/100*E113/100)),2)</f>
        <v>24823.32</v>
      </c>
      <c r="F109" s="12">
        <f t="shared" si="34"/>
        <v>24823.32</v>
      </c>
      <c r="G109" s="62" t="s">
        <v>138</v>
      </c>
    </row>
    <row r="110" spans="1:8" ht="12.75" customHeight="1">
      <c r="A110" s="28" t="s">
        <v>392</v>
      </c>
      <c r="B110" s="62" t="s">
        <v>98</v>
      </c>
      <c r="C110" s="61" t="s">
        <v>88</v>
      </c>
      <c r="D110" s="12">
        <v>15159.31</v>
      </c>
      <c r="E110" s="12">
        <f>D110</f>
        <v>15159.31</v>
      </c>
      <c r="F110" s="12">
        <f>D110</f>
        <v>15159.31</v>
      </c>
      <c r="G110" s="62" t="s">
        <v>0</v>
      </c>
    </row>
    <row r="111" spans="1:8" ht="12.75" customHeight="1">
      <c r="A111" s="28" t="s">
        <v>393</v>
      </c>
      <c r="B111" s="62" t="s">
        <v>100</v>
      </c>
      <c r="C111" s="61" t="s">
        <v>101</v>
      </c>
      <c r="D111" s="16">
        <v>100</v>
      </c>
      <c r="E111" s="12">
        <f t="shared" ref="E111:E114" si="35">D111</f>
        <v>100</v>
      </c>
      <c r="F111" s="12">
        <f t="shared" ref="F111:F114" si="36">D111</f>
        <v>100</v>
      </c>
      <c r="G111" s="62" t="s">
        <v>0</v>
      </c>
    </row>
    <row r="112" spans="1:8" ht="12.75" customHeight="1">
      <c r="A112" s="28" t="s">
        <v>394</v>
      </c>
      <c r="B112" s="62" t="s">
        <v>103</v>
      </c>
      <c r="C112" s="61" t="s">
        <v>101</v>
      </c>
      <c r="D112" s="16">
        <v>168.312073742</v>
      </c>
      <c r="E112" s="12">
        <f t="shared" si="35"/>
        <v>168.312073742</v>
      </c>
      <c r="F112" s="12">
        <f t="shared" si="36"/>
        <v>168.312073742</v>
      </c>
      <c r="G112" s="62" t="s">
        <v>0</v>
      </c>
    </row>
    <row r="113" spans="1:8" ht="12.75" customHeight="1">
      <c r="A113" s="28" t="s">
        <v>395</v>
      </c>
      <c r="B113" s="62" t="s">
        <v>105</v>
      </c>
      <c r="C113" s="61" t="s">
        <v>101</v>
      </c>
      <c r="D113" s="16">
        <v>97.289318409900005</v>
      </c>
      <c r="E113" s="12">
        <f t="shared" si="35"/>
        <v>97.289318409900005</v>
      </c>
      <c r="F113" s="12">
        <f t="shared" si="36"/>
        <v>97.289318409900005</v>
      </c>
      <c r="G113" s="62" t="s">
        <v>0</v>
      </c>
    </row>
    <row r="114" spans="1:8" ht="28.9" customHeight="1">
      <c r="A114" s="28" t="s">
        <v>396</v>
      </c>
      <c r="B114" s="62" t="s">
        <v>107</v>
      </c>
      <c r="C114" s="61" t="s">
        <v>57</v>
      </c>
      <c r="D114" s="12">
        <f>Part1_1!L17</f>
        <v>14</v>
      </c>
      <c r="E114" s="12">
        <f t="shared" si="35"/>
        <v>14</v>
      </c>
      <c r="F114" s="12">
        <f t="shared" si="36"/>
        <v>14</v>
      </c>
      <c r="G114" s="62" t="s">
        <v>0</v>
      </c>
    </row>
    <row r="115" spans="1:8" ht="28.9" customHeight="1">
      <c r="A115" s="28" t="s">
        <v>397</v>
      </c>
      <c r="B115" s="62" t="s">
        <v>109</v>
      </c>
      <c r="C115" s="61" t="s">
        <v>88</v>
      </c>
      <c r="D115" s="12">
        <v>1952.38</v>
      </c>
      <c r="E115" s="12">
        <f>D115</f>
        <v>1952.38</v>
      </c>
      <c r="F115" s="12">
        <f>D115</f>
        <v>1952.38</v>
      </c>
      <c r="G115" s="62" t="s">
        <v>0</v>
      </c>
    </row>
    <row r="116" spans="1:8" ht="28.9" customHeight="1">
      <c r="A116" s="28" t="s">
        <v>398</v>
      </c>
      <c r="B116" s="62" t="s">
        <v>111</v>
      </c>
      <c r="C116" s="61" t="s">
        <v>57</v>
      </c>
      <c r="D116" s="12">
        <f>D114</f>
        <v>14</v>
      </c>
      <c r="E116" s="12">
        <f>D116</f>
        <v>14</v>
      </c>
      <c r="F116" s="12">
        <f>D116</f>
        <v>14</v>
      </c>
      <c r="G116" s="62" t="s">
        <v>0</v>
      </c>
    </row>
    <row r="117" spans="1:8" ht="15.75">
      <c r="A117" s="13" t="s">
        <v>399</v>
      </c>
      <c r="B117" s="51" t="s">
        <v>526</v>
      </c>
      <c r="C117" s="15" t="s">
        <v>0</v>
      </c>
      <c r="D117" s="15" t="s">
        <v>0</v>
      </c>
      <c r="E117" s="15" t="s">
        <v>0</v>
      </c>
      <c r="F117" s="15" t="s">
        <v>0</v>
      </c>
      <c r="G117" s="15" t="s">
        <v>0</v>
      </c>
    </row>
    <row r="118" spans="1:8" ht="14.45" customHeight="1">
      <c r="A118" s="28" t="s">
        <v>400</v>
      </c>
      <c r="B118" s="62" t="s">
        <v>62</v>
      </c>
      <c r="C118" s="62" t="s">
        <v>0</v>
      </c>
      <c r="D118" s="62" t="s">
        <v>0</v>
      </c>
      <c r="E118" s="62" t="s">
        <v>0</v>
      </c>
      <c r="F118" s="62" t="s">
        <v>0</v>
      </c>
      <c r="G118" s="62" t="s">
        <v>0</v>
      </c>
    </row>
    <row r="119" spans="1:8" ht="38.25">
      <c r="A119" s="28" t="s">
        <v>139</v>
      </c>
      <c r="B119" s="62" t="s">
        <v>92</v>
      </c>
      <c r="C119" s="61" t="s">
        <v>88</v>
      </c>
      <c r="D119" s="12">
        <f>D120*D125-D126*D127</f>
        <v>320193.15999999997</v>
      </c>
      <c r="E119" s="12">
        <f>D119</f>
        <v>320193.15999999997</v>
      </c>
      <c r="F119" s="12">
        <f>D119</f>
        <v>320193.15999999997</v>
      </c>
      <c r="G119" s="62" t="s">
        <v>291</v>
      </c>
      <c r="H119">
        <f>D119+D317</f>
        <v>469133.07999999996</v>
      </c>
    </row>
    <row r="120" spans="1:8" ht="41.25" customHeight="1">
      <c r="A120" s="28" t="s">
        <v>401</v>
      </c>
      <c r="B120" s="62" t="s">
        <v>95</v>
      </c>
      <c r="C120" s="61" t="s">
        <v>88</v>
      </c>
      <c r="D120" s="12">
        <f>ROUND((D121*(D122/100*D123/100*D124/100)),2)</f>
        <v>24823.32</v>
      </c>
      <c r="E120" s="12">
        <f t="shared" ref="E120:F120" si="37">ROUND((E121*(E122/100*E123/100*E124/100)),2)</f>
        <v>24823.32</v>
      </c>
      <c r="F120" s="12">
        <f t="shared" si="37"/>
        <v>24823.32</v>
      </c>
      <c r="G120" s="62" t="s">
        <v>292</v>
      </c>
    </row>
    <row r="121" spans="1:8" ht="12.75" customHeight="1">
      <c r="A121" s="28" t="s">
        <v>402</v>
      </c>
      <c r="B121" s="62" t="s">
        <v>98</v>
      </c>
      <c r="C121" s="61" t="s">
        <v>88</v>
      </c>
      <c r="D121" s="12">
        <v>3017.09</v>
      </c>
      <c r="E121" s="12">
        <f>D121</f>
        <v>3017.09</v>
      </c>
      <c r="F121" s="12">
        <f>D121</f>
        <v>3017.09</v>
      </c>
      <c r="G121" s="62" t="s">
        <v>0</v>
      </c>
    </row>
    <row r="122" spans="1:8" ht="12.75" customHeight="1">
      <c r="A122" s="28" t="s">
        <v>403</v>
      </c>
      <c r="B122" s="62" t="s">
        <v>100</v>
      </c>
      <c r="C122" s="61" t="s">
        <v>101</v>
      </c>
      <c r="D122" s="16">
        <v>100</v>
      </c>
      <c r="E122" s="12">
        <f t="shared" ref="E122:E125" si="38">D122</f>
        <v>100</v>
      </c>
      <c r="F122" s="12">
        <f t="shared" ref="F122:F125" si="39">D122</f>
        <v>100</v>
      </c>
      <c r="G122" s="62" t="s">
        <v>0</v>
      </c>
    </row>
    <row r="123" spans="1:8" ht="12.75" customHeight="1">
      <c r="A123" s="28" t="s">
        <v>404</v>
      </c>
      <c r="B123" s="62" t="s">
        <v>103</v>
      </c>
      <c r="C123" s="61" t="s">
        <v>101</v>
      </c>
      <c r="D123" s="16">
        <v>839.90013832459999</v>
      </c>
      <c r="E123" s="12">
        <f t="shared" si="38"/>
        <v>839.90013832459999</v>
      </c>
      <c r="F123" s="12">
        <f t="shared" si="39"/>
        <v>839.90013832459999</v>
      </c>
      <c r="G123" s="62" t="s">
        <v>0</v>
      </c>
    </row>
    <row r="124" spans="1:8" ht="12.75" customHeight="1">
      <c r="A124" s="28" t="s">
        <v>405</v>
      </c>
      <c r="B124" s="62" t="s">
        <v>105</v>
      </c>
      <c r="C124" s="61" t="s">
        <v>101</v>
      </c>
      <c r="D124" s="16">
        <v>97.958910818600003</v>
      </c>
      <c r="E124" s="12">
        <f t="shared" si="38"/>
        <v>97.958910818600003</v>
      </c>
      <c r="F124" s="12">
        <f t="shared" si="39"/>
        <v>97.958910818600003</v>
      </c>
      <c r="G124" s="62" t="s">
        <v>0</v>
      </c>
    </row>
    <row r="125" spans="1:8" ht="28.9" customHeight="1">
      <c r="A125" s="28" t="s">
        <v>406</v>
      </c>
      <c r="B125" s="62" t="s">
        <v>107</v>
      </c>
      <c r="C125" s="61" t="s">
        <v>57</v>
      </c>
      <c r="D125" s="12">
        <f>Part1_1!L18</f>
        <v>14</v>
      </c>
      <c r="E125" s="12">
        <f t="shared" si="38"/>
        <v>14</v>
      </c>
      <c r="F125" s="12">
        <f t="shared" si="39"/>
        <v>14</v>
      </c>
      <c r="G125" s="62" t="s">
        <v>0</v>
      </c>
    </row>
    <row r="126" spans="1:8" ht="28.9" customHeight="1">
      <c r="A126" s="28" t="s">
        <v>407</v>
      </c>
      <c r="B126" s="62" t="s">
        <v>109</v>
      </c>
      <c r="C126" s="61" t="s">
        <v>88</v>
      </c>
      <c r="D126" s="12">
        <v>1952.38</v>
      </c>
      <c r="E126" s="12">
        <f>D126</f>
        <v>1952.38</v>
      </c>
      <c r="F126" s="12">
        <f>D126</f>
        <v>1952.38</v>
      </c>
      <c r="G126" s="62" t="s">
        <v>0</v>
      </c>
    </row>
    <row r="127" spans="1:8" ht="28.9" customHeight="1">
      <c r="A127" s="28" t="s">
        <v>408</v>
      </c>
      <c r="B127" s="62" t="s">
        <v>111</v>
      </c>
      <c r="C127" s="61" t="s">
        <v>57</v>
      </c>
      <c r="D127" s="12">
        <f>D125</f>
        <v>14</v>
      </c>
      <c r="E127" s="12">
        <f>D127</f>
        <v>14</v>
      </c>
      <c r="F127" s="12">
        <f>D127</f>
        <v>14</v>
      </c>
      <c r="G127" s="62" t="s">
        <v>0</v>
      </c>
    </row>
    <row r="128" spans="1:8" ht="15.75">
      <c r="A128" s="13" t="s">
        <v>409</v>
      </c>
      <c r="B128" s="18" t="str">
        <f>Part1_1!A19</f>
        <v>870000О.99.0.АЭ25АА73000</v>
      </c>
      <c r="C128" s="15" t="s">
        <v>0</v>
      </c>
      <c r="D128" s="15" t="s">
        <v>0</v>
      </c>
      <c r="E128" s="15" t="s">
        <v>0</v>
      </c>
      <c r="F128" s="15" t="s">
        <v>0</v>
      </c>
      <c r="G128" s="15" t="s">
        <v>0</v>
      </c>
    </row>
    <row r="129" spans="1:8" ht="14.45" customHeight="1">
      <c r="A129" s="28" t="s">
        <v>410</v>
      </c>
      <c r="B129" s="62" t="s">
        <v>62</v>
      </c>
      <c r="C129" s="62" t="s">
        <v>0</v>
      </c>
      <c r="D129" s="62" t="s">
        <v>0</v>
      </c>
      <c r="E129" s="62" t="s">
        <v>0</v>
      </c>
      <c r="F129" s="62" t="s">
        <v>0</v>
      </c>
      <c r="G129" s="62" t="s">
        <v>0</v>
      </c>
    </row>
    <row r="130" spans="1:8" ht="43.35" customHeight="1">
      <c r="A130" s="28" t="s">
        <v>140</v>
      </c>
      <c r="B130" s="62" t="s">
        <v>92</v>
      </c>
      <c r="C130" s="61" t="s">
        <v>88</v>
      </c>
      <c r="D130" s="12">
        <f>D131*D136-D137*D138</f>
        <v>3495025.3</v>
      </c>
      <c r="E130" s="12">
        <f>D130</f>
        <v>3495025.3</v>
      </c>
      <c r="F130" s="12">
        <f>D130</f>
        <v>3495025.3</v>
      </c>
      <c r="G130" s="62" t="s">
        <v>141</v>
      </c>
      <c r="H130">
        <f>D130+D141+D152+D163+D174+D185+D196+D207+D218</f>
        <v>4219500.18</v>
      </c>
    </row>
    <row r="131" spans="1:8" ht="51">
      <c r="A131" s="28" t="s">
        <v>411</v>
      </c>
      <c r="B131" s="62" t="s">
        <v>95</v>
      </c>
      <c r="C131" s="61" t="s">
        <v>88</v>
      </c>
      <c r="D131" s="12">
        <f>ROUND((D132*(D133/100*D134/100*D135/100)),2)</f>
        <v>1414.99</v>
      </c>
      <c r="E131" s="12">
        <f t="shared" ref="E131:F131" si="40">ROUND((E132*(E133/100*E134/100*E135/100)),2)</f>
        <v>1414.99</v>
      </c>
      <c r="F131" s="12">
        <f t="shared" si="40"/>
        <v>1414.99</v>
      </c>
      <c r="G131" s="62" t="s">
        <v>142</v>
      </c>
    </row>
    <row r="132" spans="1:8" ht="12.75" customHeight="1">
      <c r="A132" s="28" t="s">
        <v>412</v>
      </c>
      <c r="B132" s="62" t="s">
        <v>98</v>
      </c>
      <c r="C132" s="61" t="s">
        <v>88</v>
      </c>
      <c r="D132" s="12">
        <v>1054.74</v>
      </c>
      <c r="E132" s="12">
        <f>D132</f>
        <v>1054.74</v>
      </c>
      <c r="F132" s="12">
        <f>D132</f>
        <v>1054.74</v>
      </c>
      <c r="G132" s="62" t="s">
        <v>0</v>
      </c>
    </row>
    <row r="133" spans="1:8" ht="12.75" customHeight="1">
      <c r="A133" s="28" t="s">
        <v>413</v>
      </c>
      <c r="B133" s="62" t="s">
        <v>100</v>
      </c>
      <c r="C133" s="61" t="s">
        <v>101</v>
      </c>
      <c r="D133" s="16">
        <v>100</v>
      </c>
      <c r="E133" s="12">
        <f t="shared" ref="E133:E136" si="41">D133</f>
        <v>100</v>
      </c>
      <c r="F133" s="12">
        <f t="shared" ref="F133:F136" si="42">D133</f>
        <v>100</v>
      </c>
      <c r="G133" s="62" t="s">
        <v>0</v>
      </c>
    </row>
    <row r="134" spans="1:8" ht="12.75" customHeight="1">
      <c r="A134" s="28" t="s">
        <v>414</v>
      </c>
      <c r="B134" s="62" t="s">
        <v>103</v>
      </c>
      <c r="C134" s="61" t="s">
        <v>101</v>
      </c>
      <c r="D134" s="16">
        <v>153.27587541610001</v>
      </c>
      <c r="E134" s="12">
        <f t="shared" si="41"/>
        <v>153.27587541610001</v>
      </c>
      <c r="F134" s="12">
        <f t="shared" si="42"/>
        <v>153.27587541610001</v>
      </c>
      <c r="G134" s="62" t="s">
        <v>0</v>
      </c>
    </row>
    <row r="135" spans="1:8" ht="12.75" customHeight="1">
      <c r="A135" s="28" t="s">
        <v>415</v>
      </c>
      <c r="B135" s="62" t="s">
        <v>105</v>
      </c>
      <c r="C135" s="61" t="s">
        <v>101</v>
      </c>
      <c r="D135" s="16">
        <v>87.5254090026</v>
      </c>
      <c r="E135" s="12">
        <f t="shared" si="41"/>
        <v>87.5254090026</v>
      </c>
      <c r="F135" s="12">
        <f t="shared" si="42"/>
        <v>87.5254090026</v>
      </c>
      <c r="G135" s="62" t="s">
        <v>0</v>
      </c>
    </row>
    <row r="136" spans="1:8" ht="28.9" customHeight="1">
      <c r="A136" s="28" t="s">
        <v>416</v>
      </c>
      <c r="B136" s="62" t="s">
        <v>107</v>
      </c>
      <c r="C136" s="61" t="s">
        <v>57</v>
      </c>
      <c r="D136" s="12">
        <f>Part1_1!K19</f>
        <v>2470</v>
      </c>
      <c r="E136" s="12">
        <f t="shared" si="41"/>
        <v>2470</v>
      </c>
      <c r="F136" s="12">
        <f t="shared" si="42"/>
        <v>2470</v>
      </c>
      <c r="G136" s="62" t="s">
        <v>0</v>
      </c>
    </row>
    <row r="137" spans="1:8" ht="28.9" customHeight="1">
      <c r="A137" s="28" t="s">
        <v>417</v>
      </c>
      <c r="B137" s="62" t="s">
        <v>109</v>
      </c>
      <c r="C137" s="61" t="s">
        <v>88</v>
      </c>
      <c r="D137" s="12"/>
      <c r="E137" s="12"/>
      <c r="F137" s="12"/>
      <c r="G137" s="62" t="s">
        <v>0</v>
      </c>
    </row>
    <row r="138" spans="1:8" ht="28.9" customHeight="1">
      <c r="A138" s="28" t="s">
        <v>418</v>
      </c>
      <c r="B138" s="62" t="s">
        <v>111</v>
      </c>
      <c r="C138" s="61" t="s">
        <v>57</v>
      </c>
      <c r="D138" s="12"/>
      <c r="E138" s="12"/>
      <c r="F138" s="12"/>
      <c r="G138" s="62" t="s">
        <v>0</v>
      </c>
    </row>
    <row r="139" spans="1:8" ht="15.75">
      <c r="A139" s="13" t="s">
        <v>419</v>
      </c>
      <c r="B139" s="18" t="str">
        <f>Part1_1!A20</f>
        <v>870000О.99.0.АЭ25АА72000</v>
      </c>
      <c r="C139" s="15" t="s">
        <v>0</v>
      </c>
      <c r="D139" s="15" t="s">
        <v>0</v>
      </c>
      <c r="E139" s="15" t="s">
        <v>0</v>
      </c>
      <c r="F139" s="15" t="s">
        <v>0</v>
      </c>
      <c r="G139" s="15" t="s">
        <v>0</v>
      </c>
    </row>
    <row r="140" spans="1:8" ht="14.45" customHeight="1">
      <c r="A140" s="22" t="s">
        <v>420</v>
      </c>
      <c r="B140" s="62" t="s">
        <v>62</v>
      </c>
      <c r="C140" s="62" t="s">
        <v>0</v>
      </c>
      <c r="D140" s="62" t="s">
        <v>0</v>
      </c>
      <c r="E140" s="62" t="s">
        <v>0</v>
      </c>
      <c r="F140" s="62" t="s">
        <v>0</v>
      </c>
      <c r="G140" s="62" t="s">
        <v>0</v>
      </c>
    </row>
    <row r="141" spans="1:8" ht="43.35" customHeight="1">
      <c r="A141" s="23" t="s">
        <v>143</v>
      </c>
      <c r="B141" s="62" t="s">
        <v>92</v>
      </c>
      <c r="C141" s="61" t="s">
        <v>88</v>
      </c>
      <c r="D141" s="12">
        <f>D142*D147</f>
        <v>0</v>
      </c>
      <c r="E141" s="12">
        <f>D141</f>
        <v>0</v>
      </c>
      <c r="F141" s="12">
        <f>D141</f>
        <v>0</v>
      </c>
      <c r="G141" s="62" t="s">
        <v>144</v>
      </c>
    </row>
    <row r="142" spans="1:8" ht="51">
      <c r="A142" s="23" t="s">
        <v>421</v>
      </c>
      <c r="B142" s="62" t="s">
        <v>95</v>
      </c>
      <c r="C142" s="61" t="s">
        <v>88</v>
      </c>
      <c r="D142" s="12">
        <f>ROUND((D143*(D144/100*D145/100*D146/100)),2)</f>
        <v>1414.99</v>
      </c>
      <c r="E142" s="12">
        <f t="shared" ref="E142:F142" si="43">ROUND((E143*(E144/100*E145/100*E146/100)),2)</f>
        <v>1414.99</v>
      </c>
      <c r="F142" s="12">
        <f t="shared" si="43"/>
        <v>1414.99</v>
      </c>
      <c r="G142" s="62" t="s">
        <v>145</v>
      </c>
    </row>
    <row r="143" spans="1:8" ht="12.75" customHeight="1">
      <c r="A143" s="23" t="s">
        <v>422</v>
      </c>
      <c r="B143" s="62" t="s">
        <v>98</v>
      </c>
      <c r="C143" s="61" t="s">
        <v>88</v>
      </c>
      <c r="D143" s="12">
        <f>D132</f>
        <v>1054.74</v>
      </c>
      <c r="E143" s="12">
        <f>D143</f>
        <v>1054.74</v>
      </c>
      <c r="F143" s="12">
        <f>D143</f>
        <v>1054.74</v>
      </c>
      <c r="G143" s="62" t="s">
        <v>0</v>
      </c>
    </row>
    <row r="144" spans="1:8" ht="12.75" customHeight="1">
      <c r="A144" s="23" t="s">
        <v>423</v>
      </c>
      <c r="B144" s="62" t="s">
        <v>100</v>
      </c>
      <c r="C144" s="61" t="s">
        <v>101</v>
      </c>
      <c r="D144" s="12">
        <f t="shared" ref="D144:D146" si="44">D133</f>
        <v>100</v>
      </c>
      <c r="E144" s="12">
        <f t="shared" ref="E144:E147" si="45">D144</f>
        <v>100</v>
      </c>
      <c r="F144" s="12">
        <f t="shared" ref="F144:F147" si="46">D144</f>
        <v>100</v>
      </c>
      <c r="G144" s="62" t="s">
        <v>0</v>
      </c>
    </row>
    <row r="145" spans="1:7" ht="12.75" customHeight="1">
      <c r="A145" s="23" t="s">
        <v>424</v>
      </c>
      <c r="B145" s="62" t="s">
        <v>103</v>
      </c>
      <c r="C145" s="61" t="s">
        <v>101</v>
      </c>
      <c r="D145" s="12">
        <f t="shared" si="44"/>
        <v>153.27587541610001</v>
      </c>
      <c r="E145" s="12">
        <f t="shared" si="45"/>
        <v>153.27587541610001</v>
      </c>
      <c r="F145" s="12">
        <f t="shared" si="46"/>
        <v>153.27587541610001</v>
      </c>
      <c r="G145" s="62" t="s">
        <v>0</v>
      </c>
    </row>
    <row r="146" spans="1:7" ht="12.75" customHeight="1">
      <c r="A146" s="23" t="s">
        <v>146</v>
      </c>
      <c r="B146" s="62" t="s">
        <v>105</v>
      </c>
      <c r="C146" s="61" t="s">
        <v>101</v>
      </c>
      <c r="D146" s="12">
        <f t="shared" si="44"/>
        <v>87.5254090026</v>
      </c>
      <c r="E146" s="12">
        <f t="shared" si="45"/>
        <v>87.5254090026</v>
      </c>
      <c r="F146" s="12">
        <f t="shared" si="46"/>
        <v>87.5254090026</v>
      </c>
      <c r="G146" s="62" t="s">
        <v>0</v>
      </c>
    </row>
    <row r="147" spans="1:7" ht="28.9" customHeight="1">
      <c r="A147" s="23" t="s">
        <v>425</v>
      </c>
      <c r="B147" s="62" t="s">
        <v>107</v>
      </c>
      <c r="C147" s="61" t="s">
        <v>57</v>
      </c>
      <c r="D147" s="12">
        <f>Part1_1!K20</f>
        <v>0</v>
      </c>
      <c r="E147" s="12">
        <f t="shared" si="45"/>
        <v>0</v>
      </c>
      <c r="F147" s="12">
        <f t="shared" si="46"/>
        <v>0</v>
      </c>
      <c r="G147" s="62" t="s">
        <v>0</v>
      </c>
    </row>
    <row r="148" spans="1:7" ht="28.9" customHeight="1">
      <c r="A148" s="23" t="s">
        <v>426</v>
      </c>
      <c r="B148" s="62" t="s">
        <v>109</v>
      </c>
      <c r="C148" s="61" t="s">
        <v>88</v>
      </c>
      <c r="D148" s="12" t="s">
        <v>0</v>
      </c>
      <c r="E148" s="12" t="s">
        <v>0</v>
      </c>
      <c r="F148" s="12" t="s">
        <v>0</v>
      </c>
      <c r="G148" s="62" t="s">
        <v>0</v>
      </c>
    </row>
    <row r="149" spans="1:7" ht="28.9" customHeight="1">
      <c r="A149" s="23" t="s">
        <v>427</v>
      </c>
      <c r="B149" s="62" t="s">
        <v>111</v>
      </c>
      <c r="C149" s="61" t="s">
        <v>57</v>
      </c>
      <c r="D149" s="12" t="s">
        <v>0</v>
      </c>
      <c r="E149" s="12" t="s">
        <v>0</v>
      </c>
      <c r="F149" s="12" t="s">
        <v>0</v>
      </c>
      <c r="G149" s="62" t="s">
        <v>0</v>
      </c>
    </row>
    <row r="150" spans="1:7" ht="15.75">
      <c r="A150" s="13" t="s">
        <v>428</v>
      </c>
      <c r="B150" s="14" t="str">
        <f>Part1_1!A21</f>
        <v>870000О.99.0.АЭ25АА80000</v>
      </c>
      <c r="C150" s="15" t="s">
        <v>0</v>
      </c>
      <c r="D150" s="15" t="s">
        <v>0</v>
      </c>
      <c r="E150" s="15" t="s">
        <v>0</v>
      </c>
      <c r="F150" s="15" t="s">
        <v>0</v>
      </c>
      <c r="G150" s="15" t="s">
        <v>0</v>
      </c>
    </row>
    <row r="151" spans="1:7" ht="14.45" customHeight="1">
      <c r="A151" s="22" t="s">
        <v>429</v>
      </c>
      <c r="B151" s="62" t="s">
        <v>62</v>
      </c>
      <c r="C151" s="62" t="s">
        <v>0</v>
      </c>
      <c r="D151" s="62" t="s">
        <v>0</v>
      </c>
      <c r="E151" s="62" t="s">
        <v>0</v>
      </c>
      <c r="F151" s="62" t="s">
        <v>0</v>
      </c>
      <c r="G151" s="62" t="s">
        <v>0</v>
      </c>
    </row>
    <row r="152" spans="1:7" ht="43.35" customHeight="1">
      <c r="A152" s="23" t="s">
        <v>147</v>
      </c>
      <c r="B152" s="62" t="s">
        <v>92</v>
      </c>
      <c r="C152" s="61" t="s">
        <v>88</v>
      </c>
      <c r="D152" s="12">
        <f>D153*D158</f>
        <v>0</v>
      </c>
      <c r="E152" s="12">
        <f>D152</f>
        <v>0</v>
      </c>
      <c r="F152" s="12">
        <f>D152</f>
        <v>0</v>
      </c>
      <c r="G152" s="62" t="s">
        <v>148</v>
      </c>
    </row>
    <row r="153" spans="1:7" ht="41.25" customHeight="1">
      <c r="A153" s="23" t="s">
        <v>430</v>
      </c>
      <c r="B153" s="62" t="s">
        <v>95</v>
      </c>
      <c r="C153" s="61" t="s">
        <v>88</v>
      </c>
      <c r="D153" s="12">
        <f>ROUND((D154*(D155/100*D156/100*D157/100)),2)</f>
        <v>1414.99</v>
      </c>
      <c r="E153" s="12">
        <f t="shared" ref="E153" si="47">ROUND((E154*(E155/100*E156/100*E157/100)),2)</f>
        <v>1414.99</v>
      </c>
      <c r="F153" s="12">
        <f t="shared" ref="F153" si="48">ROUND((F154*(F155/100*F156/100*F157/100)),2)</f>
        <v>1414.99</v>
      </c>
      <c r="G153" s="62" t="s">
        <v>149</v>
      </c>
    </row>
    <row r="154" spans="1:7" ht="12.75" customHeight="1">
      <c r="A154" s="23" t="s">
        <v>431</v>
      </c>
      <c r="B154" s="62" t="s">
        <v>98</v>
      </c>
      <c r="C154" s="61" t="s">
        <v>88</v>
      </c>
      <c r="D154" s="12">
        <f>D132</f>
        <v>1054.74</v>
      </c>
      <c r="E154" s="12">
        <f>D154</f>
        <v>1054.74</v>
      </c>
      <c r="F154" s="12">
        <f>D154</f>
        <v>1054.74</v>
      </c>
      <c r="G154" s="62" t="s">
        <v>0</v>
      </c>
    </row>
    <row r="155" spans="1:7" ht="12.75" customHeight="1">
      <c r="A155" s="23" t="s">
        <v>432</v>
      </c>
      <c r="B155" s="62" t="s">
        <v>100</v>
      </c>
      <c r="C155" s="61" t="s">
        <v>101</v>
      </c>
      <c r="D155" s="12">
        <f t="shared" ref="D155:D157" si="49">D133</f>
        <v>100</v>
      </c>
      <c r="E155" s="12">
        <f t="shared" ref="E155:E158" si="50">D155</f>
        <v>100</v>
      </c>
      <c r="F155" s="12">
        <f t="shared" ref="F155:F158" si="51">D155</f>
        <v>100</v>
      </c>
      <c r="G155" s="62" t="s">
        <v>0</v>
      </c>
    </row>
    <row r="156" spans="1:7" ht="12.75" customHeight="1">
      <c r="A156" s="23" t="s">
        <v>433</v>
      </c>
      <c r="B156" s="62" t="s">
        <v>103</v>
      </c>
      <c r="C156" s="61" t="s">
        <v>101</v>
      </c>
      <c r="D156" s="12">
        <f t="shared" si="49"/>
        <v>153.27587541610001</v>
      </c>
      <c r="E156" s="12">
        <f t="shared" si="50"/>
        <v>153.27587541610001</v>
      </c>
      <c r="F156" s="12">
        <f t="shared" si="51"/>
        <v>153.27587541610001</v>
      </c>
      <c r="G156" s="62" t="s">
        <v>0</v>
      </c>
    </row>
    <row r="157" spans="1:7" ht="12.75" customHeight="1">
      <c r="A157" s="23" t="s">
        <v>150</v>
      </c>
      <c r="B157" s="62" t="s">
        <v>105</v>
      </c>
      <c r="C157" s="61" t="s">
        <v>101</v>
      </c>
      <c r="D157" s="12">
        <f t="shared" si="49"/>
        <v>87.5254090026</v>
      </c>
      <c r="E157" s="12">
        <f t="shared" si="50"/>
        <v>87.5254090026</v>
      </c>
      <c r="F157" s="12">
        <f t="shared" si="51"/>
        <v>87.5254090026</v>
      </c>
      <c r="G157" s="62" t="s">
        <v>0</v>
      </c>
    </row>
    <row r="158" spans="1:7" ht="28.9" customHeight="1">
      <c r="A158" s="23" t="s">
        <v>434</v>
      </c>
      <c r="B158" s="62" t="s">
        <v>107</v>
      </c>
      <c r="C158" s="61" t="s">
        <v>57</v>
      </c>
      <c r="D158" s="12">
        <f>Part1_1!K21</f>
        <v>0</v>
      </c>
      <c r="E158" s="12">
        <f t="shared" si="50"/>
        <v>0</v>
      </c>
      <c r="F158" s="12">
        <f t="shared" si="51"/>
        <v>0</v>
      </c>
      <c r="G158" s="62" t="s">
        <v>0</v>
      </c>
    </row>
    <row r="159" spans="1:7" ht="28.9" customHeight="1">
      <c r="A159" s="23" t="s">
        <v>435</v>
      </c>
      <c r="B159" s="62" t="s">
        <v>109</v>
      </c>
      <c r="C159" s="61" t="s">
        <v>88</v>
      </c>
      <c r="D159" s="12" t="s">
        <v>0</v>
      </c>
      <c r="E159" s="12" t="s">
        <v>0</v>
      </c>
      <c r="F159" s="12" t="s">
        <v>0</v>
      </c>
      <c r="G159" s="62" t="s">
        <v>0</v>
      </c>
    </row>
    <row r="160" spans="1:7" ht="28.9" customHeight="1">
      <c r="A160" s="23" t="s">
        <v>436</v>
      </c>
      <c r="B160" s="62" t="s">
        <v>111</v>
      </c>
      <c r="C160" s="61" t="s">
        <v>57</v>
      </c>
      <c r="D160" s="12" t="s">
        <v>0</v>
      </c>
      <c r="E160" s="12" t="s">
        <v>0</v>
      </c>
      <c r="F160" s="12" t="s">
        <v>0</v>
      </c>
      <c r="G160" s="62" t="s">
        <v>0</v>
      </c>
    </row>
    <row r="161" spans="1:7" ht="15.75">
      <c r="A161" s="13" t="s">
        <v>186</v>
      </c>
      <c r="B161" s="14" t="str">
        <f>Part1_1!A22</f>
        <v>870000О.99.0.АЭ25АА79000</v>
      </c>
      <c r="C161" s="15" t="s">
        <v>0</v>
      </c>
      <c r="D161" s="15" t="s">
        <v>0</v>
      </c>
      <c r="E161" s="15" t="s">
        <v>0</v>
      </c>
      <c r="F161" s="15" t="s">
        <v>0</v>
      </c>
      <c r="G161" s="15" t="s">
        <v>0</v>
      </c>
    </row>
    <row r="162" spans="1:7" ht="14.45" customHeight="1">
      <c r="A162" s="22" t="s">
        <v>187</v>
      </c>
      <c r="B162" s="62" t="s">
        <v>62</v>
      </c>
      <c r="C162" s="62" t="s">
        <v>0</v>
      </c>
      <c r="D162" s="62" t="s">
        <v>0</v>
      </c>
      <c r="E162" s="62" t="s">
        <v>0</v>
      </c>
      <c r="F162" s="62" t="s">
        <v>0</v>
      </c>
      <c r="G162" s="62" t="s">
        <v>0</v>
      </c>
    </row>
    <row r="163" spans="1:7" ht="43.35" customHeight="1">
      <c r="A163" s="23" t="s">
        <v>188</v>
      </c>
      <c r="B163" s="62" t="s">
        <v>92</v>
      </c>
      <c r="C163" s="61" t="s">
        <v>88</v>
      </c>
      <c r="D163" s="12">
        <f>D164*D169</f>
        <v>42449.7</v>
      </c>
      <c r="E163" s="12">
        <f>D163</f>
        <v>42449.7</v>
      </c>
      <c r="F163" s="12">
        <f>D163</f>
        <v>42449.7</v>
      </c>
      <c r="G163" s="21" t="s">
        <v>197</v>
      </c>
    </row>
    <row r="164" spans="1:7" ht="51">
      <c r="A164" s="23" t="s">
        <v>189</v>
      </c>
      <c r="B164" s="62" t="s">
        <v>95</v>
      </c>
      <c r="C164" s="61" t="s">
        <v>88</v>
      </c>
      <c r="D164" s="12">
        <f>ROUND((D165*(D166/100*D167/100*D168/100)),2)</f>
        <v>1414.99</v>
      </c>
      <c r="E164" s="12">
        <f t="shared" ref="E164" si="52">ROUND((E165*(E166/100*E167/100*E168/100)),2)</f>
        <v>1414.99</v>
      </c>
      <c r="F164" s="12">
        <f t="shared" ref="F164" si="53">ROUND((F165*(F166/100*F167/100*F168/100)),2)</f>
        <v>1414.99</v>
      </c>
      <c r="G164" s="21" t="s">
        <v>198</v>
      </c>
    </row>
    <row r="165" spans="1:7" ht="12.75" customHeight="1">
      <c r="A165" s="23" t="s">
        <v>190</v>
      </c>
      <c r="B165" s="62" t="s">
        <v>98</v>
      </c>
      <c r="C165" s="61" t="s">
        <v>88</v>
      </c>
      <c r="D165" s="12">
        <f>D132</f>
        <v>1054.74</v>
      </c>
      <c r="E165" s="12">
        <f>D165</f>
        <v>1054.74</v>
      </c>
      <c r="F165" s="12">
        <f>D165</f>
        <v>1054.74</v>
      </c>
      <c r="G165" s="62" t="s">
        <v>0</v>
      </c>
    </row>
    <row r="166" spans="1:7" ht="12.75" customHeight="1">
      <c r="A166" s="23" t="s">
        <v>191</v>
      </c>
      <c r="B166" s="62" t="s">
        <v>100</v>
      </c>
      <c r="C166" s="61" t="s">
        <v>101</v>
      </c>
      <c r="D166" s="12">
        <f t="shared" ref="D166:D168" si="54">D133</f>
        <v>100</v>
      </c>
      <c r="E166" s="12">
        <f t="shared" ref="E166:E169" si="55">D166</f>
        <v>100</v>
      </c>
      <c r="F166" s="12">
        <f t="shared" ref="F166:F169" si="56">D166</f>
        <v>100</v>
      </c>
      <c r="G166" s="62" t="s">
        <v>0</v>
      </c>
    </row>
    <row r="167" spans="1:7" ht="12.75" customHeight="1">
      <c r="A167" s="23" t="s">
        <v>192</v>
      </c>
      <c r="B167" s="62" t="s">
        <v>103</v>
      </c>
      <c r="C167" s="61" t="s">
        <v>101</v>
      </c>
      <c r="D167" s="12">
        <f t="shared" si="54"/>
        <v>153.27587541610001</v>
      </c>
      <c r="E167" s="12">
        <f t="shared" si="55"/>
        <v>153.27587541610001</v>
      </c>
      <c r="F167" s="12">
        <f t="shared" si="56"/>
        <v>153.27587541610001</v>
      </c>
      <c r="G167" s="62" t="s">
        <v>0</v>
      </c>
    </row>
    <row r="168" spans="1:7" ht="12.75" customHeight="1">
      <c r="A168" s="23" t="s">
        <v>193</v>
      </c>
      <c r="B168" s="62" t="s">
        <v>105</v>
      </c>
      <c r="C168" s="61" t="s">
        <v>101</v>
      </c>
      <c r="D168" s="12">
        <f t="shared" si="54"/>
        <v>87.5254090026</v>
      </c>
      <c r="E168" s="12">
        <f t="shared" si="55"/>
        <v>87.5254090026</v>
      </c>
      <c r="F168" s="12">
        <f t="shared" si="56"/>
        <v>87.5254090026</v>
      </c>
      <c r="G168" s="62" t="s">
        <v>0</v>
      </c>
    </row>
    <row r="169" spans="1:7" ht="28.9" customHeight="1">
      <c r="A169" s="23" t="s">
        <v>194</v>
      </c>
      <c r="B169" s="62" t="s">
        <v>107</v>
      </c>
      <c r="C169" s="61" t="s">
        <v>57</v>
      </c>
      <c r="D169" s="12">
        <f>Part1_1!K22</f>
        <v>30</v>
      </c>
      <c r="E169" s="12">
        <f t="shared" si="55"/>
        <v>30</v>
      </c>
      <c r="F169" s="12">
        <f t="shared" si="56"/>
        <v>30</v>
      </c>
      <c r="G169" s="62" t="s">
        <v>0</v>
      </c>
    </row>
    <row r="170" spans="1:7" ht="28.9" customHeight="1">
      <c r="A170" s="23" t="s">
        <v>195</v>
      </c>
      <c r="B170" s="62" t="s">
        <v>109</v>
      </c>
      <c r="C170" s="61" t="s">
        <v>88</v>
      </c>
      <c r="D170" s="12" t="s">
        <v>0</v>
      </c>
      <c r="E170" s="12" t="s">
        <v>0</v>
      </c>
      <c r="F170" s="12" t="s">
        <v>0</v>
      </c>
      <c r="G170" s="62" t="s">
        <v>0</v>
      </c>
    </row>
    <row r="171" spans="1:7" ht="28.9" customHeight="1">
      <c r="A171" s="23" t="s">
        <v>196</v>
      </c>
      <c r="B171" s="62" t="s">
        <v>111</v>
      </c>
      <c r="C171" s="61" t="s">
        <v>57</v>
      </c>
      <c r="D171" s="12" t="s">
        <v>0</v>
      </c>
      <c r="E171" s="12" t="s">
        <v>0</v>
      </c>
      <c r="F171" s="12" t="s">
        <v>0</v>
      </c>
      <c r="G171" s="62" t="s">
        <v>0</v>
      </c>
    </row>
    <row r="172" spans="1:7" ht="15.75">
      <c r="A172" s="13" t="s">
        <v>199</v>
      </c>
      <c r="B172" s="14" t="str">
        <f>Part1_1!A23</f>
        <v>870000О.99.0.АЭ25АА78000</v>
      </c>
      <c r="C172" s="15" t="s">
        <v>0</v>
      </c>
      <c r="D172" s="15" t="s">
        <v>0</v>
      </c>
      <c r="E172" s="15" t="s">
        <v>0</v>
      </c>
      <c r="F172" s="15" t="s">
        <v>0</v>
      </c>
      <c r="G172" s="15" t="s">
        <v>0</v>
      </c>
    </row>
    <row r="173" spans="1:7" ht="14.45" customHeight="1">
      <c r="A173" s="22" t="s">
        <v>200</v>
      </c>
      <c r="B173" s="62" t="s">
        <v>62</v>
      </c>
      <c r="C173" s="62" t="s">
        <v>0</v>
      </c>
      <c r="D173" s="62" t="s">
        <v>0</v>
      </c>
      <c r="E173" s="62" t="s">
        <v>0</v>
      </c>
      <c r="F173" s="62" t="s">
        <v>0</v>
      </c>
      <c r="G173" s="62" t="s">
        <v>0</v>
      </c>
    </row>
    <row r="174" spans="1:7" ht="38.25">
      <c r="A174" s="23" t="s">
        <v>201</v>
      </c>
      <c r="B174" s="62" t="s">
        <v>92</v>
      </c>
      <c r="C174" s="61" t="s">
        <v>88</v>
      </c>
      <c r="D174" s="12">
        <f>D175*D180</f>
        <v>28299.8</v>
      </c>
      <c r="E174" s="12">
        <f t="shared" ref="E174:F174" si="57">E175*E180</f>
        <v>28299.8</v>
      </c>
      <c r="F174" s="12">
        <f t="shared" si="57"/>
        <v>28299.8</v>
      </c>
      <c r="G174" s="21" t="s">
        <v>210</v>
      </c>
    </row>
    <row r="175" spans="1:7" ht="38.25" customHeight="1">
      <c r="A175" s="23" t="s">
        <v>202</v>
      </c>
      <c r="B175" s="62" t="s">
        <v>95</v>
      </c>
      <c r="C175" s="61" t="s">
        <v>88</v>
      </c>
      <c r="D175" s="12">
        <f>ROUND((D176*(D177/100*D178/100*D179/100)),2)</f>
        <v>1414.99</v>
      </c>
      <c r="E175" s="12">
        <f t="shared" ref="E175:F175" si="58">ROUND((E176*(E177/100*E178/100*E179/100)),2)</f>
        <v>1414.99</v>
      </c>
      <c r="F175" s="12">
        <f t="shared" si="58"/>
        <v>1414.99</v>
      </c>
      <c r="G175" s="21" t="s">
        <v>211</v>
      </c>
    </row>
    <row r="176" spans="1:7" ht="12.75" customHeight="1">
      <c r="A176" s="23" t="s">
        <v>203</v>
      </c>
      <c r="B176" s="62" t="s">
        <v>98</v>
      </c>
      <c r="C176" s="61" t="s">
        <v>88</v>
      </c>
      <c r="D176" s="12">
        <f>D132</f>
        <v>1054.74</v>
      </c>
      <c r="E176" s="12">
        <f>D176</f>
        <v>1054.74</v>
      </c>
      <c r="F176" s="12">
        <f>D176</f>
        <v>1054.74</v>
      </c>
      <c r="G176" s="62" t="s">
        <v>0</v>
      </c>
    </row>
    <row r="177" spans="1:7" ht="12.75" customHeight="1">
      <c r="A177" s="23" t="s">
        <v>204</v>
      </c>
      <c r="B177" s="62" t="s">
        <v>100</v>
      </c>
      <c r="C177" s="61" t="s">
        <v>101</v>
      </c>
      <c r="D177" s="12">
        <f t="shared" ref="D177:D179" si="59">D133</f>
        <v>100</v>
      </c>
      <c r="E177" s="12">
        <f t="shared" ref="E177:E179" si="60">D177</f>
        <v>100</v>
      </c>
      <c r="F177" s="12">
        <f t="shared" ref="F177:F179" si="61">D177</f>
        <v>100</v>
      </c>
      <c r="G177" s="62" t="s">
        <v>0</v>
      </c>
    </row>
    <row r="178" spans="1:7" ht="12.75" customHeight="1">
      <c r="A178" s="23" t="s">
        <v>205</v>
      </c>
      <c r="B178" s="62" t="s">
        <v>103</v>
      </c>
      <c r="C178" s="61" t="s">
        <v>101</v>
      </c>
      <c r="D178" s="12">
        <f t="shared" si="59"/>
        <v>153.27587541610001</v>
      </c>
      <c r="E178" s="12">
        <f t="shared" si="60"/>
        <v>153.27587541610001</v>
      </c>
      <c r="F178" s="12">
        <f t="shared" si="61"/>
        <v>153.27587541610001</v>
      </c>
      <c r="G178" s="62" t="s">
        <v>0</v>
      </c>
    </row>
    <row r="179" spans="1:7" ht="12.75" customHeight="1">
      <c r="A179" s="23" t="s">
        <v>206</v>
      </c>
      <c r="B179" s="62" t="s">
        <v>105</v>
      </c>
      <c r="C179" s="61" t="s">
        <v>101</v>
      </c>
      <c r="D179" s="12">
        <f t="shared" si="59"/>
        <v>87.5254090026</v>
      </c>
      <c r="E179" s="12">
        <f t="shared" si="60"/>
        <v>87.5254090026</v>
      </c>
      <c r="F179" s="12">
        <f t="shared" si="61"/>
        <v>87.5254090026</v>
      </c>
      <c r="G179" s="62" t="s">
        <v>0</v>
      </c>
    </row>
    <row r="180" spans="1:7" ht="28.9" customHeight="1">
      <c r="A180" s="23" t="s">
        <v>207</v>
      </c>
      <c r="B180" s="62" t="s">
        <v>107</v>
      </c>
      <c r="C180" s="61" t="s">
        <v>57</v>
      </c>
      <c r="D180" s="12">
        <f>Part1_1!K23</f>
        <v>20</v>
      </c>
      <c r="E180" s="12">
        <v>20</v>
      </c>
      <c r="F180" s="12">
        <v>20</v>
      </c>
      <c r="G180" s="62" t="s">
        <v>0</v>
      </c>
    </row>
    <row r="181" spans="1:7" ht="28.9" customHeight="1">
      <c r="A181" s="23" t="s">
        <v>208</v>
      </c>
      <c r="B181" s="62" t="s">
        <v>109</v>
      </c>
      <c r="C181" s="61" t="s">
        <v>88</v>
      </c>
      <c r="D181" s="12" t="s">
        <v>0</v>
      </c>
      <c r="E181" s="12" t="s">
        <v>0</v>
      </c>
      <c r="F181" s="12" t="s">
        <v>0</v>
      </c>
      <c r="G181" s="62" t="s">
        <v>0</v>
      </c>
    </row>
    <row r="182" spans="1:7" ht="28.9" customHeight="1">
      <c r="A182" s="23" t="s">
        <v>209</v>
      </c>
      <c r="B182" s="62" t="s">
        <v>111</v>
      </c>
      <c r="C182" s="61" t="s">
        <v>57</v>
      </c>
      <c r="D182" s="12" t="s">
        <v>0</v>
      </c>
      <c r="E182" s="12" t="s">
        <v>0</v>
      </c>
      <c r="F182" s="12" t="s">
        <v>0</v>
      </c>
      <c r="G182" s="62" t="s">
        <v>0</v>
      </c>
    </row>
    <row r="183" spans="1:7" ht="15.75">
      <c r="A183" s="13" t="s">
        <v>212</v>
      </c>
      <c r="B183" s="14" t="str">
        <f>Part1_1!A24</f>
        <v>870000О.99.0.АЭ25АА77000</v>
      </c>
      <c r="C183" s="15" t="s">
        <v>0</v>
      </c>
      <c r="D183" s="15" t="s">
        <v>0</v>
      </c>
      <c r="E183" s="15" t="s">
        <v>0</v>
      </c>
      <c r="F183" s="15" t="s">
        <v>0</v>
      </c>
      <c r="G183" s="15" t="s">
        <v>0</v>
      </c>
    </row>
    <row r="184" spans="1:7" ht="14.45" customHeight="1">
      <c r="A184" s="22" t="s">
        <v>213</v>
      </c>
      <c r="B184" s="62" t="s">
        <v>62</v>
      </c>
      <c r="C184" s="62" t="s">
        <v>0</v>
      </c>
      <c r="D184" s="62" t="s">
        <v>0</v>
      </c>
      <c r="E184" s="62" t="s">
        <v>0</v>
      </c>
      <c r="F184" s="62" t="s">
        <v>0</v>
      </c>
      <c r="G184" s="62" t="s">
        <v>0</v>
      </c>
    </row>
    <row r="185" spans="1:7" ht="39.75" customHeight="1">
      <c r="A185" s="23" t="s">
        <v>214</v>
      </c>
      <c r="B185" s="62" t="s">
        <v>92</v>
      </c>
      <c r="C185" s="61" t="s">
        <v>88</v>
      </c>
      <c r="D185" s="12">
        <f>D186*D191</f>
        <v>2829.98</v>
      </c>
      <c r="E185" s="12">
        <f t="shared" ref="E185:F185" si="62">E186*E191</f>
        <v>2829.98</v>
      </c>
      <c r="F185" s="12">
        <f t="shared" si="62"/>
        <v>2829.98</v>
      </c>
      <c r="G185" s="21" t="s">
        <v>223</v>
      </c>
    </row>
    <row r="186" spans="1:7" ht="36.75" customHeight="1">
      <c r="A186" s="23" t="s">
        <v>215</v>
      </c>
      <c r="B186" s="62" t="s">
        <v>95</v>
      </c>
      <c r="C186" s="61" t="s">
        <v>88</v>
      </c>
      <c r="D186" s="12">
        <f>ROUND((D187*(D188/100*D189/100*D190/100)),2)</f>
        <v>1414.99</v>
      </c>
      <c r="E186" s="12">
        <f t="shared" ref="E186:F186" si="63">ROUND((E187*(E188/100*E189/100*E190/100)),2)</f>
        <v>1414.99</v>
      </c>
      <c r="F186" s="12">
        <f t="shared" si="63"/>
        <v>1414.99</v>
      </c>
      <c r="G186" s="21" t="s">
        <v>224</v>
      </c>
    </row>
    <row r="187" spans="1:7" ht="12.75" customHeight="1">
      <c r="A187" s="23" t="s">
        <v>216</v>
      </c>
      <c r="B187" s="62" t="s">
        <v>98</v>
      </c>
      <c r="C187" s="61" t="s">
        <v>88</v>
      </c>
      <c r="D187" s="12">
        <f>D132</f>
        <v>1054.74</v>
      </c>
      <c r="E187" s="12">
        <f>D187</f>
        <v>1054.74</v>
      </c>
      <c r="F187" s="12">
        <f>D187</f>
        <v>1054.74</v>
      </c>
      <c r="G187" s="62" t="s">
        <v>0</v>
      </c>
    </row>
    <row r="188" spans="1:7" ht="12.75" customHeight="1">
      <c r="A188" s="23" t="s">
        <v>217</v>
      </c>
      <c r="B188" s="62" t="s">
        <v>100</v>
      </c>
      <c r="C188" s="61" t="s">
        <v>101</v>
      </c>
      <c r="D188" s="12">
        <f t="shared" ref="D188:D190" si="64">D133</f>
        <v>100</v>
      </c>
      <c r="E188" s="12">
        <f t="shared" ref="E188:E190" si="65">D188</f>
        <v>100</v>
      </c>
      <c r="F188" s="12">
        <f t="shared" ref="F188:F190" si="66">D188</f>
        <v>100</v>
      </c>
      <c r="G188" s="62" t="s">
        <v>0</v>
      </c>
    </row>
    <row r="189" spans="1:7" ht="12.75" customHeight="1">
      <c r="A189" s="23" t="s">
        <v>218</v>
      </c>
      <c r="B189" s="62" t="s">
        <v>103</v>
      </c>
      <c r="C189" s="61" t="s">
        <v>101</v>
      </c>
      <c r="D189" s="12">
        <f t="shared" si="64"/>
        <v>153.27587541610001</v>
      </c>
      <c r="E189" s="12">
        <f t="shared" si="65"/>
        <v>153.27587541610001</v>
      </c>
      <c r="F189" s="12">
        <f t="shared" si="66"/>
        <v>153.27587541610001</v>
      </c>
      <c r="G189" s="62" t="s">
        <v>0</v>
      </c>
    </row>
    <row r="190" spans="1:7" ht="12.75" customHeight="1">
      <c r="A190" s="23" t="s">
        <v>219</v>
      </c>
      <c r="B190" s="62" t="s">
        <v>105</v>
      </c>
      <c r="C190" s="61" t="s">
        <v>101</v>
      </c>
      <c r="D190" s="12">
        <f t="shared" si="64"/>
        <v>87.5254090026</v>
      </c>
      <c r="E190" s="12">
        <f t="shared" si="65"/>
        <v>87.5254090026</v>
      </c>
      <c r="F190" s="12">
        <f t="shared" si="66"/>
        <v>87.5254090026</v>
      </c>
      <c r="G190" s="62" t="s">
        <v>0</v>
      </c>
    </row>
    <row r="191" spans="1:7" ht="28.9" customHeight="1">
      <c r="A191" s="23" t="s">
        <v>220</v>
      </c>
      <c r="B191" s="62" t="s">
        <v>107</v>
      </c>
      <c r="C191" s="61" t="s">
        <v>57</v>
      </c>
      <c r="D191" s="12">
        <f>Part1_1!K24</f>
        <v>2</v>
      </c>
      <c r="E191" s="12">
        <f>D191</f>
        <v>2</v>
      </c>
      <c r="F191" s="12">
        <f>E191</f>
        <v>2</v>
      </c>
      <c r="G191" s="62" t="s">
        <v>0</v>
      </c>
    </row>
    <row r="192" spans="1:7" ht="28.9" customHeight="1">
      <c r="A192" s="23" t="s">
        <v>221</v>
      </c>
      <c r="B192" s="62" t="s">
        <v>109</v>
      </c>
      <c r="C192" s="61" t="s">
        <v>88</v>
      </c>
      <c r="D192" s="12" t="s">
        <v>0</v>
      </c>
      <c r="E192" s="12" t="s">
        <v>0</v>
      </c>
      <c r="F192" s="12" t="s">
        <v>0</v>
      </c>
      <c r="G192" s="62" t="s">
        <v>0</v>
      </c>
    </row>
    <row r="193" spans="1:7" ht="28.9" customHeight="1">
      <c r="A193" s="23" t="s">
        <v>222</v>
      </c>
      <c r="B193" s="62" t="s">
        <v>111</v>
      </c>
      <c r="C193" s="61" t="s">
        <v>57</v>
      </c>
      <c r="D193" s="12" t="s">
        <v>0</v>
      </c>
      <c r="E193" s="12" t="s">
        <v>0</v>
      </c>
      <c r="F193" s="12" t="s">
        <v>0</v>
      </c>
      <c r="G193" s="62" t="s">
        <v>0</v>
      </c>
    </row>
    <row r="194" spans="1:7" ht="15.75">
      <c r="A194" s="13" t="s">
        <v>225</v>
      </c>
      <c r="B194" s="14" t="str">
        <f>Part1_1!A25</f>
        <v>870000О.99.0.АЭ25АА76000</v>
      </c>
      <c r="C194" s="15" t="s">
        <v>0</v>
      </c>
      <c r="D194" s="15" t="s">
        <v>0</v>
      </c>
      <c r="E194" s="15" t="s">
        <v>0</v>
      </c>
      <c r="F194" s="15" t="s">
        <v>0</v>
      </c>
      <c r="G194" s="15" t="s">
        <v>0</v>
      </c>
    </row>
    <row r="195" spans="1:7" ht="14.45" customHeight="1">
      <c r="A195" s="22" t="s">
        <v>226</v>
      </c>
      <c r="B195" s="62" t="s">
        <v>62</v>
      </c>
      <c r="C195" s="62" t="s">
        <v>0</v>
      </c>
      <c r="D195" s="62" t="s">
        <v>0</v>
      </c>
      <c r="E195" s="62" t="s">
        <v>0</v>
      </c>
      <c r="F195" s="62" t="s">
        <v>0</v>
      </c>
      <c r="G195" s="62" t="s">
        <v>0</v>
      </c>
    </row>
    <row r="196" spans="1:7" ht="43.35" customHeight="1">
      <c r="A196" s="23" t="s">
        <v>227</v>
      </c>
      <c r="B196" s="62" t="s">
        <v>92</v>
      </c>
      <c r="C196" s="61" t="s">
        <v>88</v>
      </c>
      <c r="D196" s="12">
        <f>D197*D202</f>
        <v>650895.4</v>
      </c>
      <c r="E196" s="12">
        <f>D196</f>
        <v>650895.4</v>
      </c>
      <c r="F196" s="12">
        <f>D196</f>
        <v>650895.4</v>
      </c>
      <c r="G196" s="21" t="s">
        <v>236</v>
      </c>
    </row>
    <row r="197" spans="1:7" ht="51">
      <c r="A197" s="23" t="s">
        <v>228</v>
      </c>
      <c r="B197" s="62" t="s">
        <v>95</v>
      </c>
      <c r="C197" s="61" t="s">
        <v>88</v>
      </c>
      <c r="D197" s="12">
        <f>ROUND((D198*(D199/100*D200/100*D201/100)),2)</f>
        <v>1414.99</v>
      </c>
      <c r="E197" s="12">
        <f t="shared" ref="E197:F197" si="67">ROUND((E198*(E199/100*E200/100*E201/100)),2)</f>
        <v>1414.99</v>
      </c>
      <c r="F197" s="12">
        <f t="shared" si="67"/>
        <v>1414.99</v>
      </c>
      <c r="G197" s="21" t="s">
        <v>237</v>
      </c>
    </row>
    <row r="198" spans="1:7" ht="12.75" customHeight="1">
      <c r="A198" s="23" t="s">
        <v>229</v>
      </c>
      <c r="B198" s="62" t="s">
        <v>98</v>
      </c>
      <c r="C198" s="61" t="s">
        <v>88</v>
      </c>
      <c r="D198" s="12">
        <f>D132</f>
        <v>1054.74</v>
      </c>
      <c r="E198" s="12">
        <f>D198</f>
        <v>1054.74</v>
      </c>
      <c r="F198" s="12">
        <f>D198</f>
        <v>1054.74</v>
      </c>
      <c r="G198" s="62" t="s">
        <v>0</v>
      </c>
    </row>
    <row r="199" spans="1:7" ht="12.75" customHeight="1">
      <c r="A199" s="23" t="s">
        <v>230</v>
      </c>
      <c r="B199" s="62" t="s">
        <v>100</v>
      </c>
      <c r="C199" s="61" t="s">
        <v>101</v>
      </c>
      <c r="D199" s="12">
        <f t="shared" ref="D199:D201" si="68">D133</f>
        <v>100</v>
      </c>
      <c r="E199" s="12">
        <f t="shared" ref="E199:E202" si="69">D199</f>
        <v>100</v>
      </c>
      <c r="F199" s="12">
        <f t="shared" ref="F199:F202" si="70">D199</f>
        <v>100</v>
      </c>
      <c r="G199" s="62" t="s">
        <v>0</v>
      </c>
    </row>
    <row r="200" spans="1:7" ht="12.75" customHeight="1">
      <c r="A200" s="23" t="s">
        <v>231</v>
      </c>
      <c r="B200" s="62" t="s">
        <v>103</v>
      </c>
      <c r="C200" s="61" t="s">
        <v>101</v>
      </c>
      <c r="D200" s="12">
        <f t="shared" si="68"/>
        <v>153.27587541610001</v>
      </c>
      <c r="E200" s="12">
        <f t="shared" si="69"/>
        <v>153.27587541610001</v>
      </c>
      <c r="F200" s="12">
        <f t="shared" si="70"/>
        <v>153.27587541610001</v>
      </c>
      <c r="G200" s="62" t="s">
        <v>0</v>
      </c>
    </row>
    <row r="201" spans="1:7" ht="12.75" customHeight="1">
      <c r="A201" s="23" t="s">
        <v>232</v>
      </c>
      <c r="B201" s="62" t="s">
        <v>105</v>
      </c>
      <c r="C201" s="61" t="s">
        <v>101</v>
      </c>
      <c r="D201" s="12">
        <f t="shared" si="68"/>
        <v>87.5254090026</v>
      </c>
      <c r="E201" s="12">
        <f t="shared" si="69"/>
        <v>87.5254090026</v>
      </c>
      <c r="F201" s="12">
        <f t="shared" si="70"/>
        <v>87.5254090026</v>
      </c>
      <c r="G201" s="62" t="s">
        <v>0</v>
      </c>
    </row>
    <row r="202" spans="1:7" ht="28.9" customHeight="1">
      <c r="A202" s="23" t="s">
        <v>233</v>
      </c>
      <c r="B202" s="62" t="s">
        <v>107</v>
      </c>
      <c r="C202" s="61" t="s">
        <v>57</v>
      </c>
      <c r="D202" s="12">
        <f>Part1_1!K25</f>
        <v>460</v>
      </c>
      <c r="E202" s="12">
        <f t="shared" si="69"/>
        <v>460</v>
      </c>
      <c r="F202" s="12">
        <f t="shared" si="70"/>
        <v>460</v>
      </c>
      <c r="G202" s="62" t="s">
        <v>0</v>
      </c>
    </row>
    <row r="203" spans="1:7" ht="28.9" customHeight="1">
      <c r="A203" s="23" t="s">
        <v>234</v>
      </c>
      <c r="B203" s="62" t="s">
        <v>109</v>
      </c>
      <c r="C203" s="61" t="s">
        <v>88</v>
      </c>
      <c r="D203" s="12" t="s">
        <v>0</v>
      </c>
      <c r="E203" s="12" t="s">
        <v>0</v>
      </c>
      <c r="F203" s="12" t="s">
        <v>0</v>
      </c>
      <c r="G203" s="62" t="s">
        <v>0</v>
      </c>
    </row>
    <row r="204" spans="1:7" ht="28.9" customHeight="1">
      <c r="A204" s="23" t="s">
        <v>235</v>
      </c>
      <c r="B204" s="62" t="s">
        <v>111</v>
      </c>
      <c r="C204" s="61" t="s">
        <v>57</v>
      </c>
      <c r="D204" s="12" t="s">
        <v>0</v>
      </c>
      <c r="E204" s="12" t="s">
        <v>0</v>
      </c>
      <c r="F204" s="12" t="s">
        <v>0</v>
      </c>
      <c r="G204" s="62" t="s">
        <v>0</v>
      </c>
    </row>
    <row r="205" spans="1:7" ht="15.75">
      <c r="A205" s="13" t="s">
        <v>238</v>
      </c>
      <c r="B205" s="18" t="str">
        <f>Part1_1!A26</f>
        <v>870000О.99.0.АЭ25АА74000</v>
      </c>
      <c r="C205" s="15" t="s">
        <v>0</v>
      </c>
      <c r="D205" s="15" t="s">
        <v>0</v>
      </c>
      <c r="E205" s="15" t="s">
        <v>0</v>
      </c>
      <c r="F205" s="15" t="s">
        <v>0</v>
      </c>
      <c r="G205" s="15" t="s">
        <v>0</v>
      </c>
    </row>
    <row r="206" spans="1:7" ht="14.45" customHeight="1">
      <c r="A206" s="22" t="s">
        <v>239</v>
      </c>
      <c r="B206" s="62" t="s">
        <v>62</v>
      </c>
      <c r="C206" s="62" t="s">
        <v>0</v>
      </c>
      <c r="D206" s="62" t="s">
        <v>0</v>
      </c>
      <c r="E206" s="62" t="s">
        <v>0</v>
      </c>
      <c r="F206" s="62" t="s">
        <v>0</v>
      </c>
      <c r="G206" s="62" t="s">
        <v>0</v>
      </c>
    </row>
    <row r="207" spans="1:7" ht="43.35" customHeight="1">
      <c r="A207" s="23" t="s">
        <v>240</v>
      </c>
      <c r="B207" s="62" t="s">
        <v>92</v>
      </c>
      <c r="C207" s="61" t="s">
        <v>88</v>
      </c>
      <c r="D207" s="12">
        <f>D208*D213</f>
        <v>0</v>
      </c>
      <c r="E207" s="12">
        <f>D207</f>
        <v>0</v>
      </c>
      <c r="F207" s="12">
        <f>D207</f>
        <v>0</v>
      </c>
      <c r="G207" s="21" t="s">
        <v>249</v>
      </c>
    </row>
    <row r="208" spans="1:7" ht="36.75" customHeight="1">
      <c r="A208" s="23" t="s">
        <v>241</v>
      </c>
      <c r="B208" s="62" t="s">
        <v>95</v>
      </c>
      <c r="C208" s="61" t="s">
        <v>88</v>
      </c>
      <c r="D208" s="12">
        <f>ROUND((D209*(D210/100*D211/100*D212/100)),2)</f>
        <v>1414.99</v>
      </c>
      <c r="E208" s="12">
        <f t="shared" ref="E208:F208" si="71">ROUND((E209*(E210/100*E211/100*E212/100)),2)</f>
        <v>1414.99</v>
      </c>
      <c r="F208" s="12">
        <f t="shared" si="71"/>
        <v>1414.99</v>
      </c>
      <c r="G208" s="21" t="s">
        <v>250</v>
      </c>
    </row>
    <row r="209" spans="1:7" ht="12.75" customHeight="1">
      <c r="A209" s="23" t="s">
        <v>242</v>
      </c>
      <c r="B209" s="62" t="s">
        <v>98</v>
      </c>
      <c r="C209" s="61" t="s">
        <v>88</v>
      </c>
      <c r="D209" s="12">
        <f>D132</f>
        <v>1054.74</v>
      </c>
      <c r="E209" s="12">
        <f>D209</f>
        <v>1054.74</v>
      </c>
      <c r="F209" s="12">
        <f>D209</f>
        <v>1054.74</v>
      </c>
      <c r="G209" s="62" t="s">
        <v>0</v>
      </c>
    </row>
    <row r="210" spans="1:7" ht="12.75" customHeight="1">
      <c r="A210" s="23" t="s">
        <v>243</v>
      </c>
      <c r="B210" s="62" t="s">
        <v>100</v>
      </c>
      <c r="C210" s="61" t="s">
        <v>101</v>
      </c>
      <c r="D210" s="12">
        <f t="shared" ref="D210:D212" si="72">D133</f>
        <v>100</v>
      </c>
      <c r="E210" s="12">
        <f t="shared" ref="E210:E213" si="73">D210</f>
        <v>100</v>
      </c>
      <c r="F210" s="12">
        <f t="shared" ref="F210:F213" si="74">D210</f>
        <v>100</v>
      </c>
      <c r="G210" s="62" t="s">
        <v>0</v>
      </c>
    </row>
    <row r="211" spans="1:7" ht="12.75" customHeight="1">
      <c r="A211" s="23" t="s">
        <v>244</v>
      </c>
      <c r="B211" s="62" t="s">
        <v>103</v>
      </c>
      <c r="C211" s="61" t="s">
        <v>101</v>
      </c>
      <c r="D211" s="12">
        <f t="shared" si="72"/>
        <v>153.27587541610001</v>
      </c>
      <c r="E211" s="12">
        <f t="shared" si="73"/>
        <v>153.27587541610001</v>
      </c>
      <c r="F211" s="12">
        <f t="shared" si="74"/>
        <v>153.27587541610001</v>
      </c>
      <c r="G211" s="62" t="s">
        <v>0</v>
      </c>
    </row>
    <row r="212" spans="1:7" ht="12.75" customHeight="1">
      <c r="A212" s="23" t="s">
        <v>245</v>
      </c>
      <c r="B212" s="62" t="s">
        <v>105</v>
      </c>
      <c r="C212" s="61" t="s">
        <v>101</v>
      </c>
      <c r="D212" s="12">
        <f t="shared" si="72"/>
        <v>87.5254090026</v>
      </c>
      <c r="E212" s="12">
        <f t="shared" si="73"/>
        <v>87.5254090026</v>
      </c>
      <c r="F212" s="12">
        <f t="shared" si="74"/>
        <v>87.5254090026</v>
      </c>
      <c r="G212" s="62" t="s">
        <v>0</v>
      </c>
    </row>
    <row r="213" spans="1:7" ht="28.9" customHeight="1">
      <c r="A213" s="23" t="s">
        <v>246</v>
      </c>
      <c r="B213" s="62" t="s">
        <v>107</v>
      </c>
      <c r="C213" s="61" t="s">
        <v>57</v>
      </c>
      <c r="D213" s="12">
        <f>Part1_1!K26</f>
        <v>0</v>
      </c>
      <c r="E213" s="12">
        <f t="shared" si="73"/>
        <v>0</v>
      </c>
      <c r="F213" s="12">
        <f t="shared" si="74"/>
        <v>0</v>
      </c>
      <c r="G213" s="62" t="s">
        <v>0</v>
      </c>
    </row>
    <row r="214" spans="1:7" ht="28.9" customHeight="1">
      <c r="A214" s="23" t="s">
        <v>247</v>
      </c>
      <c r="B214" s="62" t="s">
        <v>109</v>
      </c>
      <c r="C214" s="61" t="s">
        <v>88</v>
      </c>
      <c r="D214" s="12" t="s">
        <v>0</v>
      </c>
      <c r="E214" s="12" t="s">
        <v>0</v>
      </c>
      <c r="F214" s="12" t="s">
        <v>0</v>
      </c>
      <c r="G214" s="62" t="s">
        <v>0</v>
      </c>
    </row>
    <row r="215" spans="1:7" ht="28.9" customHeight="1">
      <c r="A215" s="23" t="s">
        <v>248</v>
      </c>
      <c r="B215" s="62" t="s">
        <v>111</v>
      </c>
      <c r="C215" s="61" t="s">
        <v>57</v>
      </c>
      <c r="D215" s="12" t="s">
        <v>0</v>
      </c>
      <c r="E215" s="12" t="s">
        <v>0</v>
      </c>
      <c r="F215" s="12" t="s">
        <v>0</v>
      </c>
      <c r="G215" s="62" t="s">
        <v>0</v>
      </c>
    </row>
    <row r="216" spans="1:7" ht="15.75">
      <c r="A216" s="13" t="s">
        <v>297</v>
      </c>
      <c r="B216" s="18" t="str">
        <f>Part1_1!A27</f>
        <v>870000О.99.0.АЭ25АА75000</v>
      </c>
      <c r="C216" s="15" t="s">
        <v>0</v>
      </c>
      <c r="D216" s="15" t="s">
        <v>0</v>
      </c>
      <c r="E216" s="15" t="s">
        <v>0</v>
      </c>
      <c r="F216" s="15" t="s">
        <v>0</v>
      </c>
      <c r="G216" s="15" t="s">
        <v>0</v>
      </c>
    </row>
    <row r="217" spans="1:7" ht="14.45" customHeight="1">
      <c r="A217" s="22" t="s">
        <v>298</v>
      </c>
      <c r="B217" s="62" t="s">
        <v>62</v>
      </c>
      <c r="C217" s="62" t="s">
        <v>0</v>
      </c>
      <c r="D217" s="62" t="s">
        <v>0</v>
      </c>
      <c r="E217" s="62" t="s">
        <v>0</v>
      </c>
      <c r="F217" s="62" t="s">
        <v>0</v>
      </c>
      <c r="G217" s="62" t="s">
        <v>0</v>
      </c>
    </row>
    <row r="218" spans="1:7" ht="43.35" customHeight="1">
      <c r="A218" s="23" t="s">
        <v>299</v>
      </c>
      <c r="B218" s="62" t="s">
        <v>92</v>
      </c>
      <c r="C218" s="61" t="s">
        <v>88</v>
      </c>
      <c r="D218" s="12">
        <f>D219*D224</f>
        <v>0</v>
      </c>
      <c r="E218" s="12">
        <f>D218</f>
        <v>0</v>
      </c>
      <c r="F218" s="12">
        <f>D218</f>
        <v>0</v>
      </c>
      <c r="G218" s="21" t="s">
        <v>295</v>
      </c>
    </row>
    <row r="219" spans="1:7" ht="36.75" customHeight="1">
      <c r="A219" s="23" t="s">
        <v>300</v>
      </c>
      <c r="B219" s="62" t="s">
        <v>95</v>
      </c>
      <c r="C219" s="61" t="s">
        <v>88</v>
      </c>
      <c r="D219" s="12">
        <f>ROUND((D220*(D221/100*D222/100*D223/100)),2)</f>
        <v>1414.99</v>
      </c>
      <c r="E219" s="12">
        <f t="shared" ref="E219:F219" si="75">ROUND((E220*(E221/100*E222/100*E223/100)),2)</f>
        <v>1414.99</v>
      </c>
      <c r="F219" s="12">
        <f t="shared" si="75"/>
        <v>1414.99</v>
      </c>
      <c r="G219" s="21" t="s">
        <v>296</v>
      </c>
    </row>
    <row r="220" spans="1:7" ht="12.75" customHeight="1">
      <c r="A220" s="23" t="s">
        <v>301</v>
      </c>
      <c r="B220" s="62" t="s">
        <v>98</v>
      </c>
      <c r="C220" s="61" t="s">
        <v>88</v>
      </c>
      <c r="D220" s="12">
        <f>D132</f>
        <v>1054.74</v>
      </c>
      <c r="E220" s="12">
        <f>D220</f>
        <v>1054.74</v>
      </c>
      <c r="F220" s="12">
        <f>D220</f>
        <v>1054.74</v>
      </c>
      <c r="G220" s="62" t="s">
        <v>0</v>
      </c>
    </row>
    <row r="221" spans="1:7" ht="12.75" customHeight="1">
      <c r="A221" s="23" t="s">
        <v>302</v>
      </c>
      <c r="B221" s="62" t="s">
        <v>100</v>
      </c>
      <c r="C221" s="61" t="s">
        <v>101</v>
      </c>
      <c r="D221" s="12">
        <f t="shared" ref="D221:D223" si="76">D133</f>
        <v>100</v>
      </c>
      <c r="E221" s="12">
        <f t="shared" ref="E221:E224" si="77">D221</f>
        <v>100</v>
      </c>
      <c r="F221" s="12">
        <f t="shared" ref="F221:F224" si="78">D221</f>
        <v>100</v>
      </c>
      <c r="G221" s="62" t="s">
        <v>0</v>
      </c>
    </row>
    <row r="222" spans="1:7" ht="12.75" customHeight="1">
      <c r="A222" s="23" t="s">
        <v>303</v>
      </c>
      <c r="B222" s="62" t="s">
        <v>103</v>
      </c>
      <c r="C222" s="61" t="s">
        <v>101</v>
      </c>
      <c r="D222" s="12">
        <f t="shared" si="76"/>
        <v>153.27587541610001</v>
      </c>
      <c r="E222" s="12">
        <f t="shared" si="77"/>
        <v>153.27587541610001</v>
      </c>
      <c r="F222" s="12">
        <f t="shared" si="78"/>
        <v>153.27587541610001</v>
      </c>
      <c r="G222" s="62" t="s">
        <v>0</v>
      </c>
    </row>
    <row r="223" spans="1:7" ht="12.75" customHeight="1">
      <c r="A223" s="23" t="s">
        <v>304</v>
      </c>
      <c r="B223" s="62" t="s">
        <v>105</v>
      </c>
      <c r="C223" s="61" t="s">
        <v>101</v>
      </c>
      <c r="D223" s="12">
        <f t="shared" si="76"/>
        <v>87.5254090026</v>
      </c>
      <c r="E223" s="12">
        <f t="shared" si="77"/>
        <v>87.5254090026</v>
      </c>
      <c r="F223" s="12">
        <f t="shared" si="78"/>
        <v>87.5254090026</v>
      </c>
      <c r="G223" s="62" t="s">
        <v>0</v>
      </c>
    </row>
    <row r="224" spans="1:7" ht="28.9" customHeight="1">
      <c r="A224" s="23" t="s">
        <v>305</v>
      </c>
      <c r="B224" s="62" t="s">
        <v>107</v>
      </c>
      <c r="C224" s="61" t="s">
        <v>57</v>
      </c>
      <c r="D224" s="12">
        <f>Part1_1!K27</f>
        <v>0</v>
      </c>
      <c r="E224" s="12">
        <f t="shared" si="77"/>
        <v>0</v>
      </c>
      <c r="F224" s="12">
        <f t="shared" si="78"/>
        <v>0</v>
      </c>
      <c r="G224" s="62" t="s">
        <v>0</v>
      </c>
    </row>
    <row r="225" spans="1:7" ht="28.9" customHeight="1">
      <c r="A225" s="23" t="s">
        <v>306</v>
      </c>
      <c r="B225" s="62" t="s">
        <v>109</v>
      </c>
      <c r="C225" s="61" t="s">
        <v>88</v>
      </c>
      <c r="D225" s="12" t="s">
        <v>0</v>
      </c>
      <c r="E225" s="12" t="s">
        <v>0</v>
      </c>
      <c r="F225" s="12" t="s">
        <v>0</v>
      </c>
      <c r="G225" s="62" t="s">
        <v>0</v>
      </c>
    </row>
    <row r="226" spans="1:7" ht="28.9" customHeight="1">
      <c r="A226" s="23" t="s">
        <v>307</v>
      </c>
      <c r="B226" s="62" t="s">
        <v>111</v>
      </c>
      <c r="C226" s="61" t="s">
        <v>57</v>
      </c>
      <c r="D226" s="12" t="s">
        <v>0</v>
      </c>
      <c r="E226" s="12" t="s">
        <v>0</v>
      </c>
      <c r="F226" s="12" t="s">
        <v>0</v>
      </c>
      <c r="G226" s="62" t="s">
        <v>0</v>
      </c>
    </row>
    <row r="227" spans="1:7" ht="15.75">
      <c r="A227" s="13" t="s">
        <v>251</v>
      </c>
      <c r="B227" s="14" t="str">
        <f>Part1_1!A28</f>
        <v>880000О.99.0.АЭ26АА10000</v>
      </c>
      <c r="C227" s="15" t="s">
        <v>0</v>
      </c>
      <c r="D227" s="15" t="s">
        <v>0</v>
      </c>
      <c r="E227" s="15" t="s">
        <v>0</v>
      </c>
      <c r="F227" s="15" t="s">
        <v>0</v>
      </c>
      <c r="G227" s="15" t="s">
        <v>0</v>
      </c>
    </row>
    <row r="228" spans="1:7" ht="14.45" customHeight="1">
      <c r="A228" s="22" t="s">
        <v>252</v>
      </c>
      <c r="B228" s="21" t="s">
        <v>184</v>
      </c>
      <c r="C228" s="62" t="s">
        <v>0</v>
      </c>
      <c r="D228" s="62" t="s">
        <v>0</v>
      </c>
      <c r="E228" s="62" t="s">
        <v>0</v>
      </c>
      <c r="F228" s="62" t="s">
        <v>0</v>
      </c>
      <c r="G228" s="62" t="s">
        <v>0</v>
      </c>
    </row>
    <row r="229" spans="1:7" ht="43.35" customHeight="1">
      <c r="A229" s="23" t="s">
        <v>253</v>
      </c>
      <c r="B229" s="62" t="s">
        <v>92</v>
      </c>
      <c r="C229" s="61" t="s">
        <v>88</v>
      </c>
      <c r="D229" s="12">
        <f>D230*D235</f>
        <v>2826326.3699999996</v>
      </c>
      <c r="E229" s="12">
        <f>D229</f>
        <v>2826326.3699999996</v>
      </c>
      <c r="F229" s="12">
        <f>D229</f>
        <v>2826326.3699999996</v>
      </c>
      <c r="G229" s="21" t="s">
        <v>262</v>
      </c>
    </row>
    <row r="230" spans="1:7" ht="51">
      <c r="A230" s="23" t="s">
        <v>254</v>
      </c>
      <c r="B230" s="62" t="s">
        <v>95</v>
      </c>
      <c r="C230" s="61" t="s">
        <v>88</v>
      </c>
      <c r="D230" s="12">
        <f>ROUND((D231*(D232/100*D233/100*D234/100)),2)</f>
        <v>32486.51</v>
      </c>
      <c r="E230" s="12">
        <f t="shared" ref="E230:F230" si="79">ROUND((E231*(E232/100*E233/100*E234/100)),2)</f>
        <v>32486.51</v>
      </c>
      <c r="F230" s="12">
        <f t="shared" si="79"/>
        <v>32486.51</v>
      </c>
      <c r="G230" s="21" t="s">
        <v>263</v>
      </c>
    </row>
    <row r="231" spans="1:7" ht="12.75" customHeight="1">
      <c r="A231" s="23" t="s">
        <v>255</v>
      </c>
      <c r="B231" s="62" t="s">
        <v>98</v>
      </c>
      <c r="C231" s="61" t="s">
        <v>88</v>
      </c>
      <c r="D231" s="12">
        <f>D22</f>
        <v>25021.200000000001</v>
      </c>
      <c r="E231" s="12">
        <f>D231</f>
        <v>25021.200000000001</v>
      </c>
      <c r="F231" s="12">
        <f>D231</f>
        <v>25021.200000000001</v>
      </c>
      <c r="G231" s="62" t="s">
        <v>0</v>
      </c>
    </row>
    <row r="232" spans="1:7" ht="12.75" customHeight="1">
      <c r="A232" s="23" t="s">
        <v>256</v>
      </c>
      <c r="B232" s="62" t="s">
        <v>100</v>
      </c>
      <c r="C232" s="61" t="s">
        <v>101</v>
      </c>
      <c r="D232" s="12">
        <f t="shared" ref="D232:D234" si="80">D23</f>
        <v>100</v>
      </c>
      <c r="E232" s="12">
        <f t="shared" ref="E232:E235" si="81">D232</f>
        <v>100</v>
      </c>
      <c r="F232" s="12">
        <f t="shared" ref="F232:F235" si="82">D232</f>
        <v>100</v>
      </c>
      <c r="G232" s="62" t="s">
        <v>0</v>
      </c>
    </row>
    <row r="233" spans="1:7" ht="12.75" customHeight="1">
      <c r="A233" s="23" t="s">
        <v>257</v>
      </c>
      <c r="B233" s="62" t="s">
        <v>103</v>
      </c>
      <c r="C233" s="61" t="s">
        <v>101</v>
      </c>
      <c r="D233" s="12">
        <f t="shared" si="80"/>
        <v>137.6338043538</v>
      </c>
      <c r="E233" s="12">
        <f t="shared" si="81"/>
        <v>137.6338043538</v>
      </c>
      <c r="F233" s="12">
        <f t="shared" si="82"/>
        <v>137.6338043538</v>
      </c>
      <c r="G233" s="62" t="s">
        <v>0</v>
      </c>
    </row>
    <row r="234" spans="1:7" ht="12.75" customHeight="1">
      <c r="A234" s="23" t="s">
        <v>258</v>
      </c>
      <c r="B234" s="62" t="s">
        <v>105</v>
      </c>
      <c r="C234" s="61" t="s">
        <v>101</v>
      </c>
      <c r="D234" s="12">
        <f t="shared" si="80"/>
        <v>94.334338670099996</v>
      </c>
      <c r="E234" s="12">
        <f t="shared" si="81"/>
        <v>94.334338670099996</v>
      </c>
      <c r="F234" s="12">
        <f t="shared" si="82"/>
        <v>94.334338670099996</v>
      </c>
      <c r="G234" s="62" t="s">
        <v>0</v>
      </c>
    </row>
    <row r="235" spans="1:7" ht="28.9" customHeight="1">
      <c r="A235" s="23" t="s">
        <v>259</v>
      </c>
      <c r="B235" s="62" t="s">
        <v>107</v>
      </c>
      <c r="C235" s="61" t="s">
        <v>57</v>
      </c>
      <c r="D235" s="12">
        <f>Part1_1!K28</f>
        <v>87</v>
      </c>
      <c r="E235" s="12">
        <f t="shared" si="81"/>
        <v>87</v>
      </c>
      <c r="F235" s="12">
        <f t="shared" si="82"/>
        <v>87</v>
      </c>
      <c r="G235" s="62" t="s">
        <v>0</v>
      </c>
    </row>
    <row r="236" spans="1:7" ht="28.9" customHeight="1">
      <c r="A236" s="23" t="s">
        <v>260</v>
      </c>
      <c r="B236" s="62" t="s">
        <v>109</v>
      </c>
      <c r="C236" s="61" t="s">
        <v>88</v>
      </c>
      <c r="D236" s="12" t="s">
        <v>0</v>
      </c>
      <c r="E236" s="12" t="s">
        <v>0</v>
      </c>
      <c r="F236" s="12" t="s">
        <v>0</v>
      </c>
      <c r="G236" s="62" t="s">
        <v>0</v>
      </c>
    </row>
    <row r="237" spans="1:7" ht="28.9" customHeight="1">
      <c r="A237" s="23" t="s">
        <v>261</v>
      </c>
      <c r="B237" s="62" t="s">
        <v>111</v>
      </c>
      <c r="C237" s="61" t="s">
        <v>57</v>
      </c>
      <c r="D237" s="12" t="s">
        <v>0</v>
      </c>
      <c r="E237" s="12" t="s">
        <v>0</v>
      </c>
      <c r="F237" s="12" t="s">
        <v>0</v>
      </c>
      <c r="G237" s="62" t="s">
        <v>0</v>
      </c>
    </row>
    <row r="238" spans="1:7" ht="15.75">
      <c r="A238" s="13" t="s">
        <v>264</v>
      </c>
      <c r="B238" s="14" t="str">
        <f>Part1_1!A29</f>
        <v>880000О.99.0.АЭ26АА19000</v>
      </c>
      <c r="C238" s="15" t="s">
        <v>0</v>
      </c>
      <c r="D238" s="15" t="s">
        <v>0</v>
      </c>
      <c r="E238" s="15" t="s">
        <v>0</v>
      </c>
      <c r="F238" s="15" t="s">
        <v>0</v>
      </c>
      <c r="G238" s="15" t="s">
        <v>0</v>
      </c>
    </row>
    <row r="239" spans="1:7" ht="14.45" customHeight="1">
      <c r="A239" s="22" t="s">
        <v>265</v>
      </c>
      <c r="B239" s="21" t="s">
        <v>184</v>
      </c>
      <c r="C239" s="62" t="s">
        <v>0</v>
      </c>
      <c r="D239" s="62" t="s">
        <v>0</v>
      </c>
      <c r="E239" s="62" t="s">
        <v>0</v>
      </c>
      <c r="F239" s="62" t="s">
        <v>0</v>
      </c>
      <c r="G239" s="62" t="s">
        <v>0</v>
      </c>
    </row>
    <row r="240" spans="1:7" ht="43.35" customHeight="1">
      <c r="A240" s="23" t="s">
        <v>266</v>
      </c>
      <c r="B240" s="62" t="s">
        <v>92</v>
      </c>
      <c r="C240" s="61" t="s">
        <v>88</v>
      </c>
      <c r="D240" s="12">
        <f>D241*D246</f>
        <v>2742079.92</v>
      </c>
      <c r="E240" s="12">
        <f>D240</f>
        <v>2742079.92</v>
      </c>
      <c r="F240" s="12">
        <f>D240</f>
        <v>2742079.92</v>
      </c>
      <c r="G240" s="21" t="s">
        <v>275</v>
      </c>
    </row>
    <row r="241" spans="1:7" ht="39.75" customHeight="1">
      <c r="A241" s="23" t="s">
        <v>267</v>
      </c>
      <c r="B241" s="62" t="s">
        <v>95</v>
      </c>
      <c r="C241" s="61" t="s">
        <v>88</v>
      </c>
      <c r="D241" s="12">
        <f>ROUND((D242*(D243/100*D244/100*D245/100)),2)</f>
        <v>31518.16</v>
      </c>
      <c r="E241" s="12">
        <f t="shared" ref="E241:F241" si="83">ROUND((E242*(E243/100*E244/100*E245/100)),2)</f>
        <v>31518.16</v>
      </c>
      <c r="F241" s="12">
        <f t="shared" si="83"/>
        <v>31518.16</v>
      </c>
      <c r="G241" s="21" t="s">
        <v>276</v>
      </c>
    </row>
    <row r="242" spans="1:7" ht="12.75" customHeight="1">
      <c r="A242" s="23" t="s">
        <v>268</v>
      </c>
      <c r="B242" s="62" t="s">
        <v>98</v>
      </c>
      <c r="C242" s="61" t="s">
        <v>88</v>
      </c>
      <c r="D242" s="12">
        <f>D33</f>
        <v>23077.29</v>
      </c>
      <c r="E242" s="12">
        <f>D242</f>
        <v>23077.29</v>
      </c>
      <c r="F242" s="12">
        <f>D242</f>
        <v>23077.29</v>
      </c>
      <c r="G242" s="62" t="s">
        <v>0</v>
      </c>
    </row>
    <row r="243" spans="1:7" ht="12.75" customHeight="1">
      <c r="A243" s="23" t="s">
        <v>269</v>
      </c>
      <c r="B243" s="62" t="s">
        <v>100</v>
      </c>
      <c r="C243" s="61" t="s">
        <v>101</v>
      </c>
      <c r="D243" s="16">
        <f>D34</f>
        <v>100</v>
      </c>
      <c r="E243" s="12">
        <f t="shared" ref="E243:E246" si="84">D243</f>
        <v>100</v>
      </c>
      <c r="F243" s="12">
        <f t="shared" ref="F243:F246" si="85">D243</f>
        <v>100</v>
      </c>
      <c r="G243" s="62" t="s">
        <v>0</v>
      </c>
    </row>
    <row r="244" spans="1:7" ht="12.75" customHeight="1">
      <c r="A244" s="23" t="s">
        <v>270</v>
      </c>
      <c r="B244" s="62" t="s">
        <v>103</v>
      </c>
      <c r="C244" s="61" t="s">
        <v>101</v>
      </c>
      <c r="D244" s="16">
        <f>D35</f>
        <v>141.39729854149999</v>
      </c>
      <c r="E244" s="12">
        <f t="shared" si="84"/>
        <v>141.39729854149999</v>
      </c>
      <c r="F244" s="12">
        <f t="shared" si="85"/>
        <v>141.39729854149999</v>
      </c>
      <c r="G244" s="62" t="s">
        <v>0</v>
      </c>
    </row>
    <row r="245" spans="1:7" ht="12.75" customHeight="1">
      <c r="A245" s="23" t="s">
        <v>271</v>
      </c>
      <c r="B245" s="62" t="s">
        <v>105</v>
      </c>
      <c r="C245" s="61" t="s">
        <v>101</v>
      </c>
      <c r="D245" s="16">
        <f>D36</f>
        <v>96.590616069299998</v>
      </c>
      <c r="E245" s="12">
        <f t="shared" si="84"/>
        <v>96.590616069299998</v>
      </c>
      <c r="F245" s="12">
        <f t="shared" si="85"/>
        <v>96.590616069299998</v>
      </c>
      <c r="G245" s="62" t="s">
        <v>0</v>
      </c>
    </row>
    <row r="246" spans="1:7" ht="28.9" customHeight="1">
      <c r="A246" s="23" t="s">
        <v>272</v>
      </c>
      <c r="B246" s="62" t="s">
        <v>107</v>
      </c>
      <c r="C246" s="61" t="s">
        <v>57</v>
      </c>
      <c r="D246" s="12">
        <f>Part1_1!K29</f>
        <v>87</v>
      </c>
      <c r="E246" s="12">
        <f t="shared" si="84"/>
        <v>87</v>
      </c>
      <c r="F246" s="12">
        <f t="shared" si="85"/>
        <v>87</v>
      </c>
      <c r="G246" s="62" t="s">
        <v>0</v>
      </c>
    </row>
    <row r="247" spans="1:7" ht="28.9" customHeight="1">
      <c r="A247" s="23" t="s">
        <v>273</v>
      </c>
      <c r="B247" s="62" t="s">
        <v>109</v>
      </c>
      <c r="C247" s="61" t="s">
        <v>88</v>
      </c>
      <c r="D247" s="12" t="s">
        <v>0</v>
      </c>
      <c r="E247" s="12" t="s">
        <v>0</v>
      </c>
      <c r="F247" s="12" t="s">
        <v>0</v>
      </c>
      <c r="G247" s="62" t="s">
        <v>0</v>
      </c>
    </row>
    <row r="248" spans="1:7" ht="28.9" customHeight="1">
      <c r="A248" s="23" t="s">
        <v>274</v>
      </c>
      <c r="B248" s="62" t="s">
        <v>111</v>
      </c>
      <c r="C248" s="61" t="s">
        <v>57</v>
      </c>
      <c r="D248" s="12" t="s">
        <v>0</v>
      </c>
      <c r="E248" s="12" t="s">
        <v>0</v>
      </c>
      <c r="F248" s="12" t="s">
        <v>0</v>
      </c>
      <c r="G248" s="62" t="s">
        <v>0</v>
      </c>
    </row>
    <row r="249" spans="1:7" ht="15.75">
      <c r="A249" s="13" t="s">
        <v>468</v>
      </c>
      <c r="B249" s="14" t="str">
        <f>Part1_1!A30</f>
        <v>880000О.99.0.АЭ26АА28000</v>
      </c>
      <c r="C249" s="15" t="s">
        <v>0</v>
      </c>
      <c r="D249" s="15" t="s">
        <v>0</v>
      </c>
      <c r="E249" s="15" t="s">
        <v>0</v>
      </c>
      <c r="F249" s="15" t="s">
        <v>0</v>
      </c>
      <c r="G249" s="15" t="s">
        <v>0</v>
      </c>
    </row>
    <row r="250" spans="1:7" ht="14.45" customHeight="1">
      <c r="A250" s="22" t="s">
        <v>469</v>
      </c>
      <c r="B250" s="21" t="s">
        <v>184</v>
      </c>
      <c r="C250" s="62" t="s">
        <v>0</v>
      </c>
      <c r="D250" s="62" t="s">
        <v>0</v>
      </c>
      <c r="E250" s="62" t="s">
        <v>0</v>
      </c>
      <c r="F250" s="62" t="s">
        <v>0</v>
      </c>
      <c r="G250" s="62" t="s">
        <v>0</v>
      </c>
    </row>
    <row r="251" spans="1:7" ht="43.35" customHeight="1">
      <c r="A251" s="23" t="s">
        <v>470</v>
      </c>
      <c r="B251" s="62" t="s">
        <v>92</v>
      </c>
      <c r="C251" s="61" t="s">
        <v>88</v>
      </c>
      <c r="D251" s="12">
        <f>D252*D257</f>
        <v>2812031.4</v>
      </c>
      <c r="E251" s="12">
        <f>D251</f>
        <v>2812031.4</v>
      </c>
      <c r="F251" s="12">
        <f>D251</f>
        <v>2812031.4</v>
      </c>
      <c r="G251" s="21" t="s">
        <v>479</v>
      </c>
    </row>
    <row r="252" spans="1:7" ht="36.75" customHeight="1">
      <c r="A252" s="23" t="s">
        <v>471</v>
      </c>
      <c r="B252" s="62" t="s">
        <v>95</v>
      </c>
      <c r="C252" s="61" t="s">
        <v>88</v>
      </c>
      <c r="D252" s="12">
        <f>ROUND((D253*(D254/100*D255/100*D256/100)),2)</f>
        <v>32322.2</v>
      </c>
      <c r="E252" s="12">
        <f t="shared" ref="E252:F252" si="86">ROUND((E253*(E254/100*E255/100*E256/100)),2)</f>
        <v>32322.2</v>
      </c>
      <c r="F252" s="12">
        <f t="shared" si="86"/>
        <v>32322.2</v>
      </c>
      <c r="G252" s="21" t="s">
        <v>480</v>
      </c>
    </row>
    <row r="253" spans="1:7" ht="12.75" customHeight="1">
      <c r="A253" s="23" t="s">
        <v>472</v>
      </c>
      <c r="B253" s="62" t="s">
        <v>98</v>
      </c>
      <c r="C253" s="61" t="s">
        <v>88</v>
      </c>
      <c r="D253" s="12">
        <f>D44</f>
        <v>22669.49</v>
      </c>
      <c r="E253" s="12">
        <f>D253</f>
        <v>22669.49</v>
      </c>
      <c r="F253" s="12">
        <f>D253</f>
        <v>22669.49</v>
      </c>
      <c r="G253" s="62" t="s">
        <v>0</v>
      </c>
    </row>
    <row r="254" spans="1:7" ht="12.75" customHeight="1">
      <c r="A254" s="23" t="s">
        <v>473</v>
      </c>
      <c r="B254" s="62" t="s">
        <v>100</v>
      </c>
      <c r="C254" s="61" t="s">
        <v>101</v>
      </c>
      <c r="D254" s="16">
        <f>D45</f>
        <v>100</v>
      </c>
      <c r="E254" s="12">
        <f t="shared" ref="E254:E257" si="87">D254</f>
        <v>100</v>
      </c>
      <c r="F254" s="12">
        <f t="shared" ref="F254:F257" si="88">D254</f>
        <v>100</v>
      </c>
      <c r="G254" s="62" t="s">
        <v>0</v>
      </c>
    </row>
    <row r="255" spans="1:7" ht="12.75" customHeight="1">
      <c r="A255" s="23" t="s">
        <v>474</v>
      </c>
      <c r="B255" s="62" t="s">
        <v>103</v>
      </c>
      <c r="C255" s="61" t="s">
        <v>101</v>
      </c>
      <c r="D255" s="16">
        <f>D46</f>
        <v>146.91588557439999</v>
      </c>
      <c r="E255" s="12">
        <f t="shared" si="87"/>
        <v>146.91588557439999</v>
      </c>
      <c r="F255" s="12">
        <f t="shared" si="88"/>
        <v>146.91588557439999</v>
      </c>
      <c r="G255" s="62" t="s">
        <v>0</v>
      </c>
    </row>
    <row r="256" spans="1:7" ht="12.75" customHeight="1">
      <c r="A256" s="23" t="s">
        <v>475</v>
      </c>
      <c r="B256" s="62" t="s">
        <v>105</v>
      </c>
      <c r="C256" s="61" t="s">
        <v>101</v>
      </c>
      <c r="D256" s="16">
        <f>D47</f>
        <v>97.048852817599993</v>
      </c>
      <c r="E256" s="12">
        <f t="shared" si="87"/>
        <v>97.048852817599993</v>
      </c>
      <c r="F256" s="12">
        <f t="shared" si="88"/>
        <v>97.048852817599993</v>
      </c>
      <c r="G256" s="62" t="s">
        <v>0</v>
      </c>
    </row>
    <row r="257" spans="1:7" ht="28.9" customHeight="1">
      <c r="A257" s="23" t="s">
        <v>476</v>
      </c>
      <c r="B257" s="62" t="s">
        <v>107</v>
      </c>
      <c r="C257" s="61" t="s">
        <v>57</v>
      </c>
      <c r="D257" s="12">
        <f>Part1_1!K30</f>
        <v>87</v>
      </c>
      <c r="E257" s="12">
        <f t="shared" si="87"/>
        <v>87</v>
      </c>
      <c r="F257" s="12">
        <f t="shared" si="88"/>
        <v>87</v>
      </c>
      <c r="G257" s="62" t="s">
        <v>0</v>
      </c>
    </row>
    <row r="258" spans="1:7" ht="28.9" customHeight="1">
      <c r="A258" s="23" t="s">
        <v>477</v>
      </c>
      <c r="B258" s="62" t="s">
        <v>109</v>
      </c>
      <c r="C258" s="61" t="s">
        <v>88</v>
      </c>
      <c r="D258" s="12" t="s">
        <v>0</v>
      </c>
      <c r="E258" s="12" t="s">
        <v>0</v>
      </c>
      <c r="F258" s="12" t="s">
        <v>0</v>
      </c>
      <c r="G258" s="62" t="s">
        <v>0</v>
      </c>
    </row>
    <row r="259" spans="1:7" ht="28.9" customHeight="1">
      <c r="A259" s="23" t="s">
        <v>478</v>
      </c>
      <c r="B259" s="62" t="s">
        <v>111</v>
      </c>
      <c r="C259" s="61" t="s">
        <v>57</v>
      </c>
      <c r="D259" s="12" t="s">
        <v>0</v>
      </c>
      <c r="E259" s="12" t="s">
        <v>0</v>
      </c>
      <c r="F259" s="12" t="s">
        <v>0</v>
      </c>
      <c r="G259" s="62" t="s">
        <v>0</v>
      </c>
    </row>
    <row r="260" spans="1:7" ht="15.75">
      <c r="A260" s="13" t="s">
        <v>483</v>
      </c>
      <c r="B260" s="14" t="str">
        <f>Part1_1!A31</f>
        <v>880000О.99.0.АЭ26АА37000</v>
      </c>
      <c r="C260" s="15" t="s">
        <v>0</v>
      </c>
      <c r="D260" s="15" t="s">
        <v>0</v>
      </c>
      <c r="E260" s="15" t="s">
        <v>0</v>
      </c>
      <c r="F260" s="15" t="s">
        <v>0</v>
      </c>
      <c r="G260" s="15" t="s">
        <v>0</v>
      </c>
    </row>
    <row r="261" spans="1:7" ht="14.45" customHeight="1">
      <c r="A261" s="22" t="s">
        <v>484</v>
      </c>
      <c r="B261" s="21" t="s">
        <v>184</v>
      </c>
      <c r="C261" s="62" t="s">
        <v>0</v>
      </c>
      <c r="D261" s="62" t="s">
        <v>0</v>
      </c>
      <c r="E261" s="62" t="s">
        <v>0</v>
      </c>
      <c r="F261" s="62" t="s">
        <v>0</v>
      </c>
      <c r="G261" s="62" t="s">
        <v>0</v>
      </c>
    </row>
    <row r="262" spans="1:7" ht="43.35" customHeight="1">
      <c r="A262" s="23" t="s">
        <v>485</v>
      </c>
      <c r="B262" s="62" t="s">
        <v>92</v>
      </c>
      <c r="C262" s="61" t="s">
        <v>88</v>
      </c>
      <c r="D262" s="12">
        <f>D263*D268</f>
        <v>2812064.46</v>
      </c>
      <c r="E262" s="12">
        <f>D262</f>
        <v>2812064.46</v>
      </c>
      <c r="F262" s="12">
        <f>D262</f>
        <v>2812064.46</v>
      </c>
      <c r="G262" s="21" t="s">
        <v>481</v>
      </c>
    </row>
    <row r="263" spans="1:7" ht="42" customHeight="1">
      <c r="A263" s="23" t="s">
        <v>486</v>
      </c>
      <c r="B263" s="62" t="s">
        <v>95</v>
      </c>
      <c r="C263" s="61" t="s">
        <v>88</v>
      </c>
      <c r="D263" s="12">
        <f>ROUND((D264*(D265/100*D266/100*D267/100)),2)</f>
        <v>32322.58</v>
      </c>
      <c r="E263" s="12">
        <f t="shared" ref="E263:F263" si="89">ROUND((E264*(E265/100*E266/100*E267/100)),2)</f>
        <v>32322.58</v>
      </c>
      <c r="F263" s="12">
        <f t="shared" si="89"/>
        <v>32322.58</v>
      </c>
      <c r="G263" s="21" t="s">
        <v>482</v>
      </c>
    </row>
    <row r="264" spans="1:7" ht="12.75" customHeight="1">
      <c r="A264" s="23" t="s">
        <v>487</v>
      </c>
      <c r="B264" s="62" t="s">
        <v>98</v>
      </c>
      <c r="C264" s="61" t="s">
        <v>88</v>
      </c>
      <c r="D264" s="12">
        <f>D55</f>
        <v>21056.14</v>
      </c>
      <c r="E264" s="12">
        <f>D264</f>
        <v>21056.14</v>
      </c>
      <c r="F264" s="12">
        <f>D264</f>
        <v>21056.14</v>
      </c>
      <c r="G264" s="62" t="s">
        <v>0</v>
      </c>
    </row>
    <row r="265" spans="1:7" ht="12.75" customHeight="1">
      <c r="A265" s="23" t="s">
        <v>488</v>
      </c>
      <c r="B265" s="62" t="s">
        <v>100</v>
      </c>
      <c r="C265" s="61" t="s">
        <v>101</v>
      </c>
      <c r="D265" s="16">
        <f>D56</f>
        <v>100</v>
      </c>
      <c r="E265" s="12">
        <f t="shared" ref="E265:E268" si="90">D265</f>
        <v>100</v>
      </c>
      <c r="F265" s="12">
        <f t="shared" ref="F265:F268" si="91">D265</f>
        <v>100</v>
      </c>
      <c r="G265" s="62" t="s">
        <v>0</v>
      </c>
    </row>
    <row r="266" spans="1:7" ht="12.75" customHeight="1">
      <c r="A266" s="23" t="s">
        <v>489</v>
      </c>
      <c r="B266" s="62" t="s">
        <v>103</v>
      </c>
      <c r="C266" s="61" t="s">
        <v>101</v>
      </c>
      <c r="D266" s="16">
        <f>D57</f>
        <v>159.37616662209999</v>
      </c>
      <c r="E266" s="12">
        <f t="shared" si="90"/>
        <v>159.37616662209999</v>
      </c>
      <c r="F266" s="12">
        <f t="shared" si="91"/>
        <v>159.37616662209999</v>
      </c>
      <c r="G266" s="62" t="s">
        <v>0</v>
      </c>
    </row>
    <row r="267" spans="1:7" ht="12.75" customHeight="1">
      <c r="A267" s="23" t="s">
        <v>490</v>
      </c>
      <c r="B267" s="62" t="s">
        <v>105</v>
      </c>
      <c r="C267" s="61" t="s">
        <v>101</v>
      </c>
      <c r="D267" s="16">
        <f>D58</f>
        <v>96.317207501200002</v>
      </c>
      <c r="E267" s="12">
        <f t="shared" si="90"/>
        <v>96.317207501200002</v>
      </c>
      <c r="F267" s="12">
        <f t="shared" si="91"/>
        <v>96.317207501200002</v>
      </c>
      <c r="G267" s="62" t="s">
        <v>0</v>
      </c>
    </row>
    <row r="268" spans="1:7" ht="28.9" customHeight="1">
      <c r="A268" s="23" t="s">
        <v>491</v>
      </c>
      <c r="B268" s="62" t="s">
        <v>107</v>
      </c>
      <c r="C268" s="61" t="s">
        <v>57</v>
      </c>
      <c r="D268" s="12">
        <f>Part1_1!K31</f>
        <v>87</v>
      </c>
      <c r="E268" s="12">
        <f t="shared" si="90"/>
        <v>87</v>
      </c>
      <c r="F268" s="12">
        <f t="shared" si="91"/>
        <v>87</v>
      </c>
      <c r="G268" s="62" t="s">
        <v>0</v>
      </c>
    </row>
    <row r="269" spans="1:7" ht="28.9" customHeight="1">
      <c r="A269" s="23" t="s">
        <v>492</v>
      </c>
      <c r="B269" s="62" t="s">
        <v>109</v>
      </c>
      <c r="C269" s="61" t="s">
        <v>88</v>
      </c>
      <c r="D269" s="12" t="s">
        <v>0</v>
      </c>
      <c r="E269" s="12" t="s">
        <v>0</v>
      </c>
      <c r="F269" s="12" t="s">
        <v>0</v>
      </c>
      <c r="G269" s="62" t="s">
        <v>0</v>
      </c>
    </row>
    <row r="270" spans="1:7" ht="28.9" customHeight="1">
      <c r="A270" s="23" t="s">
        <v>493</v>
      </c>
      <c r="B270" s="62" t="s">
        <v>111</v>
      </c>
      <c r="C270" s="61" t="s">
        <v>57</v>
      </c>
      <c r="D270" s="12" t="s">
        <v>0</v>
      </c>
      <c r="E270" s="12" t="s">
        <v>0</v>
      </c>
      <c r="F270" s="12" t="s">
        <v>0</v>
      </c>
      <c r="G270" s="62" t="s">
        <v>0</v>
      </c>
    </row>
    <row r="271" spans="1:7" ht="15.75">
      <c r="A271" s="13" t="s">
        <v>494</v>
      </c>
      <c r="B271" s="14" t="str">
        <f>Part1_1!A32</f>
        <v>880000О.99.0.АЭ26АА55000</v>
      </c>
      <c r="C271" s="15" t="s">
        <v>0</v>
      </c>
      <c r="D271" s="15" t="s">
        <v>0</v>
      </c>
      <c r="E271" s="15" t="s">
        <v>0</v>
      </c>
      <c r="F271" s="15" t="s">
        <v>0</v>
      </c>
      <c r="G271" s="15" t="s">
        <v>0</v>
      </c>
    </row>
    <row r="272" spans="1:7" ht="14.45" customHeight="1">
      <c r="A272" s="22" t="s">
        <v>495</v>
      </c>
      <c r="B272" s="21" t="s">
        <v>184</v>
      </c>
      <c r="C272" s="62" t="s">
        <v>0</v>
      </c>
      <c r="D272" s="62" t="s">
        <v>0</v>
      </c>
      <c r="E272" s="62" t="s">
        <v>0</v>
      </c>
      <c r="F272" s="62" t="s">
        <v>0</v>
      </c>
      <c r="G272" s="62" t="s">
        <v>0</v>
      </c>
    </row>
    <row r="273" spans="1:7" ht="43.35" customHeight="1">
      <c r="A273" s="23" t="s">
        <v>496</v>
      </c>
      <c r="B273" s="62" t="s">
        <v>92</v>
      </c>
      <c r="C273" s="61" t="s">
        <v>88</v>
      </c>
      <c r="D273" s="12">
        <f>D274*D279</f>
        <v>409369.19999999995</v>
      </c>
      <c r="E273" s="12">
        <f>D273</f>
        <v>409369.19999999995</v>
      </c>
      <c r="F273" s="12">
        <f>D273</f>
        <v>409369.19999999995</v>
      </c>
      <c r="G273" s="21" t="s">
        <v>518</v>
      </c>
    </row>
    <row r="274" spans="1:7" ht="37.5" customHeight="1">
      <c r="A274" s="23" t="s">
        <v>497</v>
      </c>
      <c r="B274" s="62" t="s">
        <v>95</v>
      </c>
      <c r="C274" s="61" t="s">
        <v>88</v>
      </c>
      <c r="D274" s="12">
        <f>ROUND((D275*(D276/100*D277/100*D278/100)),2)</f>
        <v>27291.279999999999</v>
      </c>
      <c r="E274" s="12">
        <f t="shared" ref="E274:F274" si="92">ROUND((E275*(E276/100*E277/100*E278/100)),2)</f>
        <v>27291.279999999999</v>
      </c>
      <c r="F274" s="12">
        <f t="shared" si="92"/>
        <v>27291.279999999999</v>
      </c>
      <c r="G274" s="21" t="s">
        <v>530</v>
      </c>
    </row>
    <row r="275" spans="1:7" ht="12.75" customHeight="1">
      <c r="A275" s="23" t="s">
        <v>498</v>
      </c>
      <c r="B275" s="62" t="s">
        <v>98</v>
      </c>
      <c r="C275" s="61" t="s">
        <v>88</v>
      </c>
      <c r="D275" s="12">
        <f>D66</f>
        <v>23307.58</v>
      </c>
      <c r="E275" s="12">
        <f>D275</f>
        <v>23307.58</v>
      </c>
      <c r="F275" s="12">
        <f>D275</f>
        <v>23307.58</v>
      </c>
      <c r="G275" s="62" t="s">
        <v>0</v>
      </c>
    </row>
    <row r="276" spans="1:7" ht="12.75" customHeight="1">
      <c r="A276" s="23" t="s">
        <v>499</v>
      </c>
      <c r="B276" s="62" t="s">
        <v>100</v>
      </c>
      <c r="C276" s="61" t="s">
        <v>101</v>
      </c>
      <c r="D276" s="16">
        <f>D67</f>
        <v>100</v>
      </c>
      <c r="E276" s="12">
        <f t="shared" ref="E276:E279" si="93">D276</f>
        <v>100</v>
      </c>
      <c r="F276" s="12">
        <f t="shared" ref="F276:F279" si="94">D276</f>
        <v>100</v>
      </c>
      <c r="G276" s="62" t="s">
        <v>0</v>
      </c>
    </row>
    <row r="277" spans="1:7" ht="12.75" customHeight="1">
      <c r="A277" s="23" t="s">
        <v>500</v>
      </c>
      <c r="B277" s="62" t="s">
        <v>103</v>
      </c>
      <c r="C277" s="61" t="s">
        <v>101</v>
      </c>
      <c r="D277" s="16">
        <f>D68</f>
        <v>124.33027456710001</v>
      </c>
      <c r="E277" s="12">
        <f t="shared" si="93"/>
        <v>124.33027456710001</v>
      </c>
      <c r="F277" s="12">
        <f t="shared" si="94"/>
        <v>124.33027456710001</v>
      </c>
      <c r="G277" s="62" t="s">
        <v>0</v>
      </c>
    </row>
    <row r="278" spans="1:7" ht="12.75" customHeight="1">
      <c r="A278" s="23" t="s">
        <v>501</v>
      </c>
      <c r="B278" s="62" t="s">
        <v>105</v>
      </c>
      <c r="C278" s="61" t="s">
        <v>101</v>
      </c>
      <c r="D278" s="16">
        <f>D69</f>
        <v>94.178079267300006</v>
      </c>
      <c r="E278" s="12">
        <f t="shared" si="93"/>
        <v>94.178079267300006</v>
      </c>
      <c r="F278" s="12">
        <f t="shared" si="94"/>
        <v>94.178079267300006</v>
      </c>
      <c r="G278" s="62" t="s">
        <v>0</v>
      </c>
    </row>
    <row r="279" spans="1:7" ht="28.9" customHeight="1">
      <c r="A279" s="23" t="s">
        <v>502</v>
      </c>
      <c r="B279" s="62" t="s">
        <v>107</v>
      </c>
      <c r="C279" s="61" t="s">
        <v>57</v>
      </c>
      <c r="D279" s="12">
        <f>Part1_1!K32</f>
        <v>15</v>
      </c>
      <c r="E279" s="12">
        <f t="shared" si="93"/>
        <v>15</v>
      </c>
      <c r="F279" s="12">
        <f t="shared" si="94"/>
        <v>15</v>
      </c>
      <c r="G279" s="62" t="s">
        <v>0</v>
      </c>
    </row>
    <row r="280" spans="1:7" ht="28.9" customHeight="1">
      <c r="A280" s="23" t="s">
        <v>503</v>
      </c>
      <c r="B280" s="62" t="s">
        <v>109</v>
      </c>
      <c r="C280" s="61" t="s">
        <v>88</v>
      </c>
      <c r="D280" s="12" t="s">
        <v>0</v>
      </c>
      <c r="E280" s="12" t="s">
        <v>0</v>
      </c>
      <c r="F280" s="12" t="s">
        <v>0</v>
      </c>
      <c r="G280" s="62" t="s">
        <v>0</v>
      </c>
    </row>
    <row r="281" spans="1:7" ht="28.9" customHeight="1">
      <c r="A281" s="23" t="s">
        <v>504</v>
      </c>
      <c r="B281" s="62" t="s">
        <v>111</v>
      </c>
      <c r="C281" s="61" t="s">
        <v>57</v>
      </c>
      <c r="D281" s="12" t="s">
        <v>0</v>
      </c>
      <c r="E281" s="12" t="s">
        <v>0</v>
      </c>
      <c r="F281" s="12" t="s">
        <v>0</v>
      </c>
      <c r="G281" s="62" t="s">
        <v>0</v>
      </c>
    </row>
    <row r="282" spans="1:7" ht="15.75">
      <c r="A282" s="13" t="s">
        <v>494</v>
      </c>
      <c r="B282" s="14" t="str">
        <f>Part1_1!A33</f>
        <v>880000О.99.0.АЭ26АА64000</v>
      </c>
      <c r="C282" s="15" t="s">
        <v>0</v>
      </c>
      <c r="D282" s="15" t="s">
        <v>0</v>
      </c>
      <c r="E282" s="15" t="s">
        <v>0</v>
      </c>
      <c r="F282" s="15" t="s">
        <v>0</v>
      </c>
      <c r="G282" s="15" t="s">
        <v>0</v>
      </c>
    </row>
    <row r="283" spans="1:7" ht="14.45" customHeight="1">
      <c r="A283" s="22" t="s">
        <v>495</v>
      </c>
      <c r="B283" s="21" t="s">
        <v>184</v>
      </c>
      <c r="C283" s="62" t="s">
        <v>0</v>
      </c>
      <c r="D283" s="62" t="s">
        <v>0</v>
      </c>
      <c r="E283" s="62" t="s">
        <v>0</v>
      </c>
      <c r="F283" s="62" t="s">
        <v>0</v>
      </c>
      <c r="G283" s="62" t="s">
        <v>0</v>
      </c>
    </row>
    <row r="284" spans="1:7" ht="43.35" customHeight="1">
      <c r="A284" s="23" t="s">
        <v>496</v>
      </c>
      <c r="B284" s="62" t="s">
        <v>92</v>
      </c>
      <c r="C284" s="61" t="s">
        <v>88</v>
      </c>
      <c r="D284" s="12">
        <f>D285*D290</f>
        <v>664323.25</v>
      </c>
      <c r="E284" s="12">
        <f>D284</f>
        <v>664323.25</v>
      </c>
      <c r="F284" s="12">
        <f>D284</f>
        <v>664323.25</v>
      </c>
      <c r="G284" s="21" t="s">
        <v>518</v>
      </c>
    </row>
    <row r="285" spans="1:7" ht="38.25" customHeight="1">
      <c r="A285" s="23" t="s">
        <v>497</v>
      </c>
      <c r="B285" s="62" t="s">
        <v>95</v>
      </c>
      <c r="C285" s="61" t="s">
        <v>88</v>
      </c>
      <c r="D285" s="12">
        <f>ROUND((D286*(D287/100*D288/100*D289/100)),2)</f>
        <v>26572.93</v>
      </c>
      <c r="E285" s="12">
        <f t="shared" ref="E285:F285" si="95">ROUND((E286*(E287/100*E288/100*E289/100)),2)</f>
        <v>26572.93</v>
      </c>
      <c r="F285" s="12">
        <f t="shared" si="95"/>
        <v>26572.93</v>
      </c>
      <c r="G285" s="21" t="s">
        <v>530</v>
      </c>
    </row>
    <row r="286" spans="1:7" ht="12.75" customHeight="1">
      <c r="A286" s="23" t="s">
        <v>498</v>
      </c>
      <c r="B286" s="62" t="s">
        <v>98</v>
      </c>
      <c r="C286" s="61" t="s">
        <v>88</v>
      </c>
      <c r="D286" s="12">
        <f>D77</f>
        <v>25241.49</v>
      </c>
      <c r="E286" s="12">
        <f>D286</f>
        <v>25241.49</v>
      </c>
      <c r="F286" s="12">
        <f>D286</f>
        <v>25241.49</v>
      </c>
      <c r="G286" s="62" t="s">
        <v>0</v>
      </c>
    </row>
    <row r="287" spans="1:7" ht="12.75" customHeight="1">
      <c r="A287" s="23" t="s">
        <v>499</v>
      </c>
      <c r="B287" s="62" t="s">
        <v>100</v>
      </c>
      <c r="C287" s="61" t="s">
        <v>101</v>
      </c>
      <c r="D287" s="16">
        <f>D78</f>
        <v>100</v>
      </c>
      <c r="E287" s="12">
        <f t="shared" ref="E287:E290" si="96">D287</f>
        <v>100</v>
      </c>
      <c r="F287" s="12">
        <f t="shared" ref="F287:F290" si="97">D287</f>
        <v>100</v>
      </c>
      <c r="G287" s="62" t="s">
        <v>0</v>
      </c>
    </row>
    <row r="288" spans="1:7" ht="12.75" customHeight="1">
      <c r="A288" s="23" t="s">
        <v>500</v>
      </c>
      <c r="B288" s="62" t="s">
        <v>103</v>
      </c>
      <c r="C288" s="61" t="s">
        <v>101</v>
      </c>
      <c r="D288" s="16">
        <f>D79</f>
        <v>106.9424862019</v>
      </c>
      <c r="E288" s="12">
        <f t="shared" si="96"/>
        <v>106.9424862019</v>
      </c>
      <c r="F288" s="12">
        <f t="shared" si="97"/>
        <v>106.9424862019</v>
      </c>
      <c r="G288" s="62" t="s">
        <v>0</v>
      </c>
    </row>
    <row r="289" spans="1:7" ht="12.75" customHeight="1">
      <c r="A289" s="23" t="s">
        <v>501</v>
      </c>
      <c r="B289" s="62" t="s">
        <v>105</v>
      </c>
      <c r="C289" s="61" t="s">
        <v>101</v>
      </c>
      <c r="D289" s="16">
        <f>D80</f>
        <v>98.440583540399999</v>
      </c>
      <c r="E289" s="12">
        <f t="shared" si="96"/>
        <v>98.440583540399999</v>
      </c>
      <c r="F289" s="12">
        <f t="shared" si="97"/>
        <v>98.440583540399999</v>
      </c>
      <c r="G289" s="62" t="s">
        <v>0</v>
      </c>
    </row>
    <row r="290" spans="1:7" ht="28.9" customHeight="1">
      <c r="A290" s="23" t="s">
        <v>502</v>
      </c>
      <c r="B290" s="62" t="s">
        <v>107</v>
      </c>
      <c r="C290" s="61" t="s">
        <v>57</v>
      </c>
      <c r="D290" s="12">
        <f>Part1_1!K33</f>
        <v>25</v>
      </c>
      <c r="E290" s="12">
        <f t="shared" si="96"/>
        <v>25</v>
      </c>
      <c r="F290" s="12">
        <f t="shared" si="97"/>
        <v>25</v>
      </c>
      <c r="G290" s="62" t="s">
        <v>0</v>
      </c>
    </row>
    <row r="291" spans="1:7" ht="28.9" customHeight="1">
      <c r="A291" s="23" t="s">
        <v>503</v>
      </c>
      <c r="B291" s="62" t="s">
        <v>109</v>
      </c>
      <c r="C291" s="61" t="s">
        <v>88</v>
      </c>
      <c r="D291" s="12" t="s">
        <v>0</v>
      </c>
      <c r="E291" s="12" t="s">
        <v>0</v>
      </c>
      <c r="F291" s="12" t="s">
        <v>0</v>
      </c>
      <c r="G291" s="62" t="s">
        <v>0</v>
      </c>
    </row>
    <row r="292" spans="1:7" ht="28.9" customHeight="1">
      <c r="A292" s="23" t="s">
        <v>504</v>
      </c>
      <c r="B292" s="62" t="s">
        <v>111</v>
      </c>
      <c r="C292" s="61" t="s">
        <v>57</v>
      </c>
      <c r="D292" s="12" t="s">
        <v>0</v>
      </c>
      <c r="E292" s="12" t="s">
        <v>0</v>
      </c>
      <c r="F292" s="12" t="s">
        <v>0</v>
      </c>
      <c r="G292" s="62" t="s">
        <v>0</v>
      </c>
    </row>
    <row r="293" spans="1:7" ht="15.75">
      <c r="A293" s="13" t="s">
        <v>505</v>
      </c>
      <c r="B293" s="18" t="str">
        <f>Part1_1!A37</f>
        <v>22879000Р69100310000001</v>
      </c>
      <c r="C293" s="15" t="s">
        <v>0</v>
      </c>
      <c r="D293" s="15" t="s">
        <v>0</v>
      </c>
      <c r="E293" s="15" t="s">
        <v>0</v>
      </c>
      <c r="F293" s="15" t="s">
        <v>0</v>
      </c>
      <c r="G293" s="15" t="s">
        <v>0</v>
      </c>
    </row>
    <row r="294" spans="1:7" ht="14.45" customHeight="1">
      <c r="A294" s="22" t="s">
        <v>506</v>
      </c>
      <c r="B294" s="6" t="s">
        <v>277</v>
      </c>
      <c r="C294" s="62" t="s">
        <v>0</v>
      </c>
      <c r="D294" s="62" t="s">
        <v>0</v>
      </c>
      <c r="E294" s="62" t="s">
        <v>0</v>
      </c>
      <c r="F294" s="62" t="s">
        <v>0</v>
      </c>
      <c r="G294" s="62" t="s">
        <v>0</v>
      </c>
    </row>
    <row r="295" spans="1:7" ht="43.35" customHeight="1">
      <c r="A295" s="23" t="s">
        <v>507</v>
      </c>
      <c r="B295" s="62" t="s">
        <v>92</v>
      </c>
      <c r="C295" s="61" t="s">
        <v>88</v>
      </c>
      <c r="D295" s="12">
        <f>D296*D301</f>
        <v>0</v>
      </c>
      <c r="E295" s="12">
        <v>0</v>
      </c>
      <c r="F295" s="12">
        <v>0</v>
      </c>
      <c r="G295" s="21" t="s">
        <v>516</v>
      </c>
    </row>
    <row r="296" spans="1:7" ht="39.75" customHeight="1">
      <c r="A296" s="23" t="s">
        <v>508</v>
      </c>
      <c r="B296" s="62" t="s">
        <v>95</v>
      </c>
      <c r="C296" s="61" t="s">
        <v>88</v>
      </c>
      <c r="D296" s="12">
        <f>ROUND((D297*(D298/100*D299/100*D300/100)),2)</f>
        <v>7599.91</v>
      </c>
      <c r="E296" s="12">
        <f t="shared" ref="E296:F296" si="98">ROUND((E297*(E298/100*E299/100*E300/100)),2)</f>
        <v>7599.91</v>
      </c>
      <c r="F296" s="12">
        <f t="shared" si="98"/>
        <v>7599.91</v>
      </c>
      <c r="G296" s="21" t="s">
        <v>517</v>
      </c>
    </row>
    <row r="297" spans="1:7" ht="12.75" customHeight="1">
      <c r="A297" s="23" t="s">
        <v>509</v>
      </c>
      <c r="B297" s="62" t="s">
        <v>98</v>
      </c>
      <c r="C297" s="61" t="s">
        <v>88</v>
      </c>
      <c r="D297" s="12">
        <v>4524.16</v>
      </c>
      <c r="E297" s="12">
        <f>D297</f>
        <v>4524.16</v>
      </c>
      <c r="F297" s="12">
        <f>D297</f>
        <v>4524.16</v>
      </c>
      <c r="G297" s="62" t="s">
        <v>0</v>
      </c>
    </row>
    <row r="298" spans="1:7" ht="12.75" customHeight="1">
      <c r="A298" s="23" t="s">
        <v>510</v>
      </c>
      <c r="B298" s="62" t="s">
        <v>100</v>
      </c>
      <c r="C298" s="61" t="s">
        <v>101</v>
      </c>
      <c r="D298" s="16">
        <v>100</v>
      </c>
      <c r="E298" s="12">
        <f t="shared" ref="E298:E300" si="99">D298</f>
        <v>100</v>
      </c>
      <c r="F298" s="12">
        <f t="shared" ref="F298:F300" si="100">D298</f>
        <v>100</v>
      </c>
      <c r="G298" s="62" t="s">
        <v>0</v>
      </c>
    </row>
    <row r="299" spans="1:7" ht="12.75" customHeight="1">
      <c r="A299" s="23" t="s">
        <v>511</v>
      </c>
      <c r="B299" s="62" t="s">
        <v>103</v>
      </c>
      <c r="C299" s="61" t="s">
        <v>101</v>
      </c>
      <c r="D299" s="26">
        <v>193.23954638070001</v>
      </c>
      <c r="E299" s="12">
        <f t="shared" si="99"/>
        <v>193.23954638070001</v>
      </c>
      <c r="F299" s="12">
        <f t="shared" si="100"/>
        <v>193.23954638070001</v>
      </c>
      <c r="G299" s="62" t="s">
        <v>0</v>
      </c>
    </row>
    <row r="300" spans="1:7" ht="12.75" customHeight="1">
      <c r="A300" s="23" t="s">
        <v>512</v>
      </c>
      <c r="B300" s="62" t="s">
        <v>105</v>
      </c>
      <c r="C300" s="61" t="s">
        <v>101</v>
      </c>
      <c r="D300" s="16">
        <v>86.930961729200007</v>
      </c>
      <c r="E300" s="12">
        <f t="shared" si="99"/>
        <v>86.930961729200007</v>
      </c>
      <c r="F300" s="12">
        <f t="shared" si="100"/>
        <v>86.930961729200007</v>
      </c>
      <c r="G300" s="62" t="s">
        <v>0</v>
      </c>
    </row>
    <row r="301" spans="1:7" ht="28.9" customHeight="1">
      <c r="A301" s="23" t="s">
        <v>513</v>
      </c>
      <c r="B301" s="62" t="s">
        <v>107</v>
      </c>
      <c r="C301" s="61" t="s">
        <v>57</v>
      </c>
      <c r="D301" s="12">
        <f>Part1_1!K37</f>
        <v>0</v>
      </c>
      <c r="E301" s="12">
        <v>0</v>
      </c>
      <c r="F301" s="12">
        <v>0</v>
      </c>
      <c r="G301" s="62" t="s">
        <v>0</v>
      </c>
    </row>
    <row r="302" spans="1:7" ht="28.9" customHeight="1">
      <c r="A302" s="23" t="s">
        <v>514</v>
      </c>
      <c r="B302" s="62" t="s">
        <v>109</v>
      </c>
      <c r="C302" s="61" t="s">
        <v>88</v>
      </c>
      <c r="D302" s="12" t="s">
        <v>0</v>
      </c>
      <c r="E302" s="12" t="s">
        <v>0</v>
      </c>
      <c r="F302" s="12" t="s">
        <v>0</v>
      </c>
      <c r="G302" s="62" t="s">
        <v>0</v>
      </c>
    </row>
    <row r="303" spans="1:7" ht="28.9" customHeight="1">
      <c r="A303" s="23" t="s">
        <v>515</v>
      </c>
      <c r="B303" s="62" t="s">
        <v>111</v>
      </c>
      <c r="C303" s="61" t="s">
        <v>57</v>
      </c>
      <c r="D303" s="12" t="s">
        <v>0</v>
      </c>
      <c r="E303" s="12" t="s">
        <v>0</v>
      </c>
      <c r="F303" s="12" t="s">
        <v>0</v>
      </c>
      <c r="G303" s="62" t="s">
        <v>0</v>
      </c>
    </row>
    <row r="304" spans="1:7" ht="15.75">
      <c r="A304" s="13" t="s">
        <v>531</v>
      </c>
      <c r="B304" s="51" t="s">
        <v>527</v>
      </c>
      <c r="C304" s="15" t="s">
        <v>0</v>
      </c>
      <c r="D304" s="15" t="s">
        <v>0</v>
      </c>
      <c r="E304" s="15" t="s">
        <v>0</v>
      </c>
      <c r="F304" s="15" t="s">
        <v>0</v>
      </c>
      <c r="G304" s="15" t="s">
        <v>0</v>
      </c>
    </row>
    <row r="305" spans="1:7" ht="14.45" customHeight="1">
      <c r="A305" s="22" t="s">
        <v>532</v>
      </c>
      <c r="B305" s="62" t="s">
        <v>62</v>
      </c>
      <c r="C305" s="62" t="s">
        <v>0</v>
      </c>
      <c r="D305" s="62" t="s">
        <v>0</v>
      </c>
      <c r="E305" s="62" t="s">
        <v>0</v>
      </c>
      <c r="F305" s="62" t="s">
        <v>0</v>
      </c>
      <c r="G305" s="62" t="s">
        <v>0</v>
      </c>
    </row>
    <row r="306" spans="1:7" ht="38.25">
      <c r="A306" s="23" t="s">
        <v>533</v>
      </c>
      <c r="B306" s="62" t="s">
        <v>92</v>
      </c>
      <c r="C306" s="61" t="s">
        <v>88</v>
      </c>
      <c r="D306" s="12">
        <f>D307*D312-D313*D314</f>
        <v>148939.91999999998</v>
      </c>
      <c r="E306" s="12">
        <f>D306</f>
        <v>148939.91999999998</v>
      </c>
      <c r="F306" s="12">
        <f>D306</f>
        <v>148939.91999999998</v>
      </c>
      <c r="G306" s="21" t="s">
        <v>543</v>
      </c>
    </row>
    <row r="307" spans="1:7" ht="51">
      <c r="A307" s="23" t="s">
        <v>534</v>
      </c>
      <c r="B307" s="62" t="s">
        <v>95</v>
      </c>
      <c r="C307" s="61" t="s">
        <v>88</v>
      </c>
      <c r="D307" s="12">
        <f>ROUND((D308*(D309/100*D310/100*D311/100)),2)</f>
        <v>24823.32</v>
      </c>
      <c r="E307" s="12">
        <f t="shared" ref="E307:F307" si="101">ROUND((E308*(E309/100*E310/100*E311/100)),2)</f>
        <v>24823.32</v>
      </c>
      <c r="F307" s="12">
        <f t="shared" si="101"/>
        <v>24823.32</v>
      </c>
      <c r="G307" s="21" t="s">
        <v>542</v>
      </c>
    </row>
    <row r="308" spans="1:7" ht="12.75" customHeight="1">
      <c r="A308" s="23" t="s">
        <v>535</v>
      </c>
      <c r="B308" s="62" t="s">
        <v>98</v>
      </c>
      <c r="C308" s="61" t="s">
        <v>88</v>
      </c>
      <c r="D308" s="12">
        <f>D99</f>
        <v>8325.65</v>
      </c>
      <c r="E308" s="12">
        <f>D308</f>
        <v>8325.65</v>
      </c>
      <c r="F308" s="12">
        <f>D308</f>
        <v>8325.65</v>
      </c>
      <c r="G308" s="62" t="s">
        <v>0</v>
      </c>
    </row>
    <row r="309" spans="1:7" ht="12.75" customHeight="1">
      <c r="A309" s="23" t="s">
        <v>536</v>
      </c>
      <c r="B309" s="62" t="s">
        <v>100</v>
      </c>
      <c r="C309" s="61" t="s">
        <v>101</v>
      </c>
      <c r="D309" s="12">
        <f t="shared" ref="D309:D311" si="102">D100</f>
        <v>100</v>
      </c>
      <c r="E309" s="12">
        <f t="shared" ref="E309:E312" si="103">D309</f>
        <v>100</v>
      </c>
      <c r="F309" s="12">
        <f t="shared" ref="F309:F312" si="104">D309</f>
        <v>100</v>
      </c>
      <c r="G309" s="62" t="s">
        <v>0</v>
      </c>
    </row>
    <row r="310" spans="1:7" ht="12.75" customHeight="1">
      <c r="A310" s="23" t="s">
        <v>537</v>
      </c>
      <c r="B310" s="62" t="s">
        <v>103</v>
      </c>
      <c r="C310" s="61" t="s">
        <v>101</v>
      </c>
      <c r="D310" s="12">
        <f t="shared" si="102"/>
        <v>305.43584966499998</v>
      </c>
      <c r="E310" s="12">
        <f t="shared" si="103"/>
        <v>305.43584966499998</v>
      </c>
      <c r="F310" s="12">
        <f t="shared" si="104"/>
        <v>305.43584966499998</v>
      </c>
      <c r="G310" s="62" t="s">
        <v>0</v>
      </c>
    </row>
    <row r="311" spans="1:7" ht="12.75" customHeight="1">
      <c r="A311" s="23" t="s">
        <v>538</v>
      </c>
      <c r="B311" s="62" t="s">
        <v>105</v>
      </c>
      <c r="C311" s="61" t="s">
        <v>101</v>
      </c>
      <c r="D311" s="12">
        <f t="shared" si="102"/>
        <v>97.616157041199997</v>
      </c>
      <c r="E311" s="12">
        <f t="shared" si="103"/>
        <v>97.616157041199997</v>
      </c>
      <c r="F311" s="12">
        <f t="shared" si="104"/>
        <v>97.616157041199997</v>
      </c>
      <c r="G311" s="62" t="s">
        <v>0</v>
      </c>
    </row>
    <row r="312" spans="1:7" ht="28.9" customHeight="1">
      <c r="A312" s="23" t="s">
        <v>539</v>
      </c>
      <c r="B312" s="62" t="s">
        <v>107</v>
      </c>
      <c r="C312" s="61" t="s">
        <v>57</v>
      </c>
      <c r="D312" s="12">
        <f>Part1_1!K34</f>
        <v>6</v>
      </c>
      <c r="E312" s="12">
        <f t="shared" si="103"/>
        <v>6</v>
      </c>
      <c r="F312" s="12">
        <f t="shared" si="104"/>
        <v>6</v>
      </c>
      <c r="G312" s="62" t="s">
        <v>0</v>
      </c>
    </row>
    <row r="313" spans="1:7" ht="28.9" customHeight="1">
      <c r="A313" s="23" t="s">
        <v>540</v>
      </c>
      <c r="B313" s="62" t="s">
        <v>109</v>
      </c>
      <c r="C313" s="61" t="s">
        <v>88</v>
      </c>
      <c r="D313" s="12">
        <v>0</v>
      </c>
      <c r="E313" s="12">
        <f>D313</f>
        <v>0</v>
      </c>
      <c r="F313" s="12">
        <f>D313</f>
        <v>0</v>
      </c>
      <c r="G313" s="62" t="s">
        <v>0</v>
      </c>
    </row>
    <row r="314" spans="1:7" ht="28.9" customHeight="1">
      <c r="A314" s="23" t="s">
        <v>541</v>
      </c>
      <c r="B314" s="62" t="s">
        <v>111</v>
      </c>
      <c r="C314" s="61" t="s">
        <v>57</v>
      </c>
      <c r="D314" s="12">
        <v>0</v>
      </c>
      <c r="E314" s="12">
        <f>D314</f>
        <v>0</v>
      </c>
      <c r="F314" s="12">
        <f>D314</f>
        <v>0</v>
      </c>
      <c r="G314" s="62" t="s">
        <v>0</v>
      </c>
    </row>
    <row r="315" spans="1:7" ht="15.75">
      <c r="A315" s="13" t="s">
        <v>544</v>
      </c>
      <c r="B315" s="51" t="s">
        <v>528</v>
      </c>
      <c r="C315" s="15" t="s">
        <v>0</v>
      </c>
      <c r="D315" s="15" t="s">
        <v>0</v>
      </c>
      <c r="E315" s="15" t="s">
        <v>0</v>
      </c>
      <c r="F315" s="15" t="s">
        <v>0</v>
      </c>
      <c r="G315" s="15" t="s">
        <v>0</v>
      </c>
    </row>
    <row r="316" spans="1:7" ht="14.45" customHeight="1">
      <c r="A316" s="22" t="s">
        <v>545</v>
      </c>
      <c r="B316" s="62" t="s">
        <v>62</v>
      </c>
      <c r="C316" s="62" t="s">
        <v>0</v>
      </c>
      <c r="D316" s="62" t="s">
        <v>0</v>
      </c>
      <c r="E316" s="62" t="s">
        <v>0</v>
      </c>
      <c r="F316" s="62" t="s">
        <v>0</v>
      </c>
      <c r="G316" s="62" t="s">
        <v>0</v>
      </c>
    </row>
    <row r="317" spans="1:7" ht="38.25">
      <c r="A317" s="23" t="s">
        <v>546</v>
      </c>
      <c r="B317" s="62" t="s">
        <v>92</v>
      </c>
      <c r="C317" s="61" t="s">
        <v>88</v>
      </c>
      <c r="D317" s="12">
        <f>D318*D323-D324*D325</f>
        <v>148939.91999999998</v>
      </c>
      <c r="E317" s="12">
        <f>D317</f>
        <v>148939.91999999998</v>
      </c>
      <c r="F317" s="12">
        <f>D317</f>
        <v>148939.91999999998</v>
      </c>
      <c r="G317" s="21" t="s">
        <v>555</v>
      </c>
    </row>
    <row r="318" spans="1:7" ht="51">
      <c r="A318" s="23" t="s">
        <v>547</v>
      </c>
      <c r="B318" s="62" t="s">
        <v>95</v>
      </c>
      <c r="C318" s="61" t="s">
        <v>88</v>
      </c>
      <c r="D318" s="12">
        <f>ROUND((D319*(D320/100*D321/100*D322/100)),2)</f>
        <v>24823.32</v>
      </c>
      <c r="E318" s="12">
        <f t="shared" ref="E318:F318" si="105">ROUND((E319*(E320/100*E321/100*E322/100)),2)</f>
        <v>24823.32</v>
      </c>
      <c r="F318" s="12">
        <f t="shared" si="105"/>
        <v>24823.32</v>
      </c>
      <c r="G318" s="21" t="s">
        <v>556</v>
      </c>
    </row>
    <row r="319" spans="1:7" ht="12.75" customHeight="1">
      <c r="A319" s="23" t="s">
        <v>548</v>
      </c>
      <c r="B319" s="62" t="s">
        <v>98</v>
      </c>
      <c r="C319" s="61" t="s">
        <v>88</v>
      </c>
      <c r="D319" s="12">
        <f>D110</f>
        <v>15159.31</v>
      </c>
      <c r="E319" s="12">
        <f>D319</f>
        <v>15159.31</v>
      </c>
      <c r="F319" s="12">
        <f>D319</f>
        <v>15159.31</v>
      </c>
      <c r="G319" s="62" t="s">
        <v>0</v>
      </c>
    </row>
    <row r="320" spans="1:7" ht="12.75" customHeight="1">
      <c r="A320" s="23" t="s">
        <v>549</v>
      </c>
      <c r="B320" s="62" t="s">
        <v>100</v>
      </c>
      <c r="C320" s="61" t="s">
        <v>101</v>
      </c>
      <c r="D320" s="12">
        <f t="shared" ref="D320:D322" si="106">D111</f>
        <v>100</v>
      </c>
      <c r="E320" s="12">
        <f t="shared" ref="E320:E323" si="107">D320</f>
        <v>100</v>
      </c>
      <c r="F320" s="12">
        <f t="shared" ref="F320:F323" si="108">D320</f>
        <v>100</v>
      </c>
      <c r="G320" s="62" t="s">
        <v>0</v>
      </c>
    </row>
    <row r="321" spans="1:7" ht="12.75" customHeight="1">
      <c r="A321" s="23" t="s">
        <v>550</v>
      </c>
      <c r="B321" s="62" t="s">
        <v>103</v>
      </c>
      <c r="C321" s="61" t="s">
        <v>101</v>
      </c>
      <c r="D321" s="12">
        <f t="shared" si="106"/>
        <v>168.312073742</v>
      </c>
      <c r="E321" s="12">
        <f t="shared" si="107"/>
        <v>168.312073742</v>
      </c>
      <c r="F321" s="12">
        <f t="shared" si="108"/>
        <v>168.312073742</v>
      </c>
      <c r="G321" s="62" t="s">
        <v>0</v>
      </c>
    </row>
    <row r="322" spans="1:7" ht="12.75" customHeight="1">
      <c r="A322" s="23" t="s">
        <v>551</v>
      </c>
      <c r="B322" s="62" t="s">
        <v>105</v>
      </c>
      <c r="C322" s="61" t="s">
        <v>101</v>
      </c>
      <c r="D322" s="12">
        <f t="shared" si="106"/>
        <v>97.289318409900005</v>
      </c>
      <c r="E322" s="12">
        <f t="shared" si="107"/>
        <v>97.289318409900005</v>
      </c>
      <c r="F322" s="12">
        <f t="shared" si="108"/>
        <v>97.289318409900005</v>
      </c>
      <c r="G322" s="62" t="s">
        <v>0</v>
      </c>
    </row>
    <row r="323" spans="1:7" ht="28.9" customHeight="1">
      <c r="A323" s="23" t="s">
        <v>552</v>
      </c>
      <c r="B323" s="62" t="s">
        <v>107</v>
      </c>
      <c r="C323" s="61" t="s">
        <v>57</v>
      </c>
      <c r="D323" s="12">
        <f>Part1_1!K35</f>
        <v>6</v>
      </c>
      <c r="E323" s="12">
        <f t="shared" si="107"/>
        <v>6</v>
      </c>
      <c r="F323" s="12">
        <f t="shared" si="108"/>
        <v>6</v>
      </c>
      <c r="G323" s="62" t="s">
        <v>0</v>
      </c>
    </row>
    <row r="324" spans="1:7" ht="28.9" customHeight="1">
      <c r="A324" s="23" t="s">
        <v>553</v>
      </c>
      <c r="B324" s="62" t="s">
        <v>109</v>
      </c>
      <c r="C324" s="61" t="s">
        <v>88</v>
      </c>
      <c r="D324" s="12">
        <v>0</v>
      </c>
      <c r="E324" s="12">
        <f>D324</f>
        <v>0</v>
      </c>
      <c r="F324" s="12">
        <f>D324</f>
        <v>0</v>
      </c>
      <c r="G324" s="62" t="s">
        <v>0</v>
      </c>
    </row>
    <row r="325" spans="1:7" ht="28.9" customHeight="1">
      <c r="A325" s="23" t="s">
        <v>554</v>
      </c>
      <c r="B325" s="62" t="s">
        <v>111</v>
      </c>
      <c r="C325" s="61" t="s">
        <v>57</v>
      </c>
      <c r="D325" s="12">
        <v>0</v>
      </c>
      <c r="E325" s="12">
        <f>D325</f>
        <v>0</v>
      </c>
      <c r="F325" s="12">
        <f>D325</f>
        <v>0</v>
      </c>
      <c r="G325" s="62" t="s">
        <v>0</v>
      </c>
    </row>
    <row r="326" spans="1:7" ht="15.75">
      <c r="A326" s="13" t="s">
        <v>557</v>
      </c>
      <c r="B326" s="51" t="s">
        <v>529</v>
      </c>
      <c r="C326" s="15" t="s">
        <v>0</v>
      </c>
      <c r="D326" s="15" t="s">
        <v>0</v>
      </c>
      <c r="E326" s="15" t="s">
        <v>0</v>
      </c>
      <c r="F326" s="15" t="s">
        <v>0</v>
      </c>
      <c r="G326" s="15" t="s">
        <v>0</v>
      </c>
    </row>
    <row r="327" spans="1:7" ht="14.45" customHeight="1">
      <c r="A327" s="22" t="s">
        <v>558</v>
      </c>
      <c r="B327" s="62" t="s">
        <v>62</v>
      </c>
      <c r="C327" s="62" t="s">
        <v>0</v>
      </c>
      <c r="D327" s="62" t="s">
        <v>0</v>
      </c>
      <c r="E327" s="62" t="s">
        <v>0</v>
      </c>
      <c r="F327" s="62" t="s">
        <v>0</v>
      </c>
      <c r="G327" s="62" t="s">
        <v>0</v>
      </c>
    </row>
    <row r="328" spans="1:7" ht="38.25">
      <c r="A328" s="23" t="s">
        <v>559</v>
      </c>
      <c r="B328" s="62" t="s">
        <v>92</v>
      </c>
      <c r="C328" s="61" t="s">
        <v>88</v>
      </c>
      <c r="D328" s="12">
        <f>D329*D334-D335*D336</f>
        <v>148939.91999999998</v>
      </c>
      <c r="E328" s="12">
        <f>D328</f>
        <v>148939.91999999998</v>
      </c>
      <c r="F328" s="12">
        <f>D328</f>
        <v>148939.91999999998</v>
      </c>
      <c r="G328" s="21" t="s">
        <v>568</v>
      </c>
    </row>
    <row r="329" spans="1:7" ht="41.25" customHeight="1">
      <c r="A329" s="23" t="s">
        <v>560</v>
      </c>
      <c r="B329" s="62" t="s">
        <v>95</v>
      </c>
      <c r="C329" s="61" t="s">
        <v>88</v>
      </c>
      <c r="D329" s="12">
        <f>ROUND((D330*(D331/100*D332/100*D333/100)),2)</f>
        <v>24823.32</v>
      </c>
      <c r="E329" s="12">
        <f t="shared" ref="E329:F329" si="109">ROUND((E330*(E331/100*E332/100*E333/100)),2)</f>
        <v>24823.32</v>
      </c>
      <c r="F329" s="12">
        <f t="shared" si="109"/>
        <v>24823.32</v>
      </c>
      <c r="G329" s="21" t="s">
        <v>582</v>
      </c>
    </row>
    <row r="330" spans="1:7" ht="12.75" customHeight="1">
      <c r="A330" s="23" t="s">
        <v>561</v>
      </c>
      <c r="B330" s="62" t="s">
        <v>98</v>
      </c>
      <c r="C330" s="61" t="s">
        <v>88</v>
      </c>
      <c r="D330" s="12">
        <f>D121</f>
        <v>3017.09</v>
      </c>
      <c r="E330" s="12">
        <f>D330</f>
        <v>3017.09</v>
      </c>
      <c r="F330" s="12">
        <f>D330</f>
        <v>3017.09</v>
      </c>
      <c r="G330" s="62" t="s">
        <v>0</v>
      </c>
    </row>
    <row r="331" spans="1:7" ht="12.75" customHeight="1">
      <c r="A331" s="23" t="s">
        <v>562</v>
      </c>
      <c r="B331" s="62" t="s">
        <v>100</v>
      </c>
      <c r="C331" s="61" t="s">
        <v>101</v>
      </c>
      <c r="D331" s="12">
        <f t="shared" ref="D331:D333" si="110">D122</f>
        <v>100</v>
      </c>
      <c r="E331" s="12">
        <f t="shared" ref="E331:E334" si="111">D331</f>
        <v>100</v>
      </c>
      <c r="F331" s="12">
        <f t="shared" ref="F331:F334" si="112">D331</f>
        <v>100</v>
      </c>
      <c r="G331" s="62" t="s">
        <v>0</v>
      </c>
    </row>
    <row r="332" spans="1:7" ht="12.75" customHeight="1">
      <c r="A332" s="23" t="s">
        <v>563</v>
      </c>
      <c r="B332" s="62" t="s">
        <v>103</v>
      </c>
      <c r="C332" s="61" t="s">
        <v>101</v>
      </c>
      <c r="D332" s="12">
        <f t="shared" si="110"/>
        <v>839.90013832459999</v>
      </c>
      <c r="E332" s="12">
        <f t="shared" si="111"/>
        <v>839.90013832459999</v>
      </c>
      <c r="F332" s="12">
        <f t="shared" si="112"/>
        <v>839.90013832459999</v>
      </c>
      <c r="G332" s="62" t="s">
        <v>0</v>
      </c>
    </row>
    <row r="333" spans="1:7" ht="12.75" customHeight="1">
      <c r="A333" s="23" t="s">
        <v>564</v>
      </c>
      <c r="B333" s="62" t="s">
        <v>105</v>
      </c>
      <c r="C333" s="61" t="s">
        <v>101</v>
      </c>
      <c r="D333" s="12">
        <f t="shared" si="110"/>
        <v>97.958910818600003</v>
      </c>
      <c r="E333" s="12">
        <f t="shared" si="111"/>
        <v>97.958910818600003</v>
      </c>
      <c r="F333" s="12">
        <f t="shared" si="112"/>
        <v>97.958910818600003</v>
      </c>
      <c r="G333" s="62" t="s">
        <v>0</v>
      </c>
    </row>
    <row r="334" spans="1:7" ht="28.9" customHeight="1">
      <c r="A334" s="23" t="s">
        <v>565</v>
      </c>
      <c r="B334" s="62" t="s">
        <v>107</v>
      </c>
      <c r="C334" s="61" t="s">
        <v>57</v>
      </c>
      <c r="D334" s="12">
        <f>Part1_1!K36</f>
        <v>6</v>
      </c>
      <c r="E334" s="12">
        <f t="shared" si="111"/>
        <v>6</v>
      </c>
      <c r="F334" s="12">
        <f t="shared" si="112"/>
        <v>6</v>
      </c>
      <c r="G334" s="62" t="s">
        <v>0</v>
      </c>
    </row>
    <row r="335" spans="1:7" ht="28.9" customHeight="1">
      <c r="A335" s="23" t="s">
        <v>566</v>
      </c>
      <c r="B335" s="62" t="s">
        <v>109</v>
      </c>
      <c r="C335" s="61" t="s">
        <v>88</v>
      </c>
      <c r="D335" s="12">
        <v>0</v>
      </c>
      <c r="E335" s="12">
        <f>D335</f>
        <v>0</v>
      </c>
      <c r="F335" s="12">
        <f>D335</f>
        <v>0</v>
      </c>
      <c r="G335" s="62" t="s">
        <v>0</v>
      </c>
    </row>
    <row r="336" spans="1:7" ht="28.9" customHeight="1">
      <c r="A336" s="23" t="s">
        <v>567</v>
      </c>
      <c r="B336" s="62" t="s">
        <v>111</v>
      </c>
      <c r="C336" s="61" t="s">
        <v>57</v>
      </c>
      <c r="D336" s="12">
        <v>0</v>
      </c>
      <c r="E336" s="12">
        <f>D336</f>
        <v>0</v>
      </c>
      <c r="F336" s="12">
        <f>D336</f>
        <v>0</v>
      </c>
      <c r="G336" s="62" t="s">
        <v>0</v>
      </c>
    </row>
    <row r="337" spans="1:7" ht="15.75">
      <c r="A337" s="13" t="s">
        <v>569</v>
      </c>
      <c r="B337" s="18" t="str">
        <f>Part1_1!A38</f>
        <v>22879000Р69100410001002</v>
      </c>
      <c r="C337" s="15" t="s">
        <v>0</v>
      </c>
      <c r="D337" s="15" t="s">
        <v>0</v>
      </c>
      <c r="E337" s="15" t="s">
        <v>0</v>
      </c>
      <c r="F337" s="15" t="s">
        <v>0</v>
      </c>
      <c r="G337" s="15" t="s">
        <v>0</v>
      </c>
    </row>
    <row r="338" spans="1:7" ht="14.45" customHeight="1">
      <c r="A338" s="22" t="s">
        <v>570</v>
      </c>
      <c r="B338" s="6" t="s">
        <v>277</v>
      </c>
      <c r="C338" s="62" t="s">
        <v>0</v>
      </c>
      <c r="D338" s="62" t="s">
        <v>0</v>
      </c>
      <c r="E338" s="62" t="s">
        <v>0</v>
      </c>
      <c r="F338" s="62" t="s">
        <v>0</v>
      </c>
      <c r="G338" s="62" t="s">
        <v>0</v>
      </c>
    </row>
    <row r="339" spans="1:7" ht="43.35" customHeight="1">
      <c r="A339" s="23" t="s">
        <v>571</v>
      </c>
      <c r="B339" s="62" t="s">
        <v>92</v>
      </c>
      <c r="C339" s="61" t="s">
        <v>88</v>
      </c>
      <c r="D339" s="12">
        <f>D340*D345-D346*D347</f>
        <v>344430.98</v>
      </c>
      <c r="E339" s="12">
        <f>D339</f>
        <v>344430.98</v>
      </c>
      <c r="F339" s="12">
        <f>D339</f>
        <v>344430.98</v>
      </c>
      <c r="G339" s="21" t="s">
        <v>580</v>
      </c>
    </row>
    <row r="340" spans="1:7" ht="51">
      <c r="A340" s="23" t="s">
        <v>572</v>
      </c>
      <c r="B340" s="62" t="s">
        <v>95</v>
      </c>
      <c r="C340" s="61" t="s">
        <v>88</v>
      </c>
      <c r="D340" s="12">
        <f>ROUND((D341*(D342/100*D343/100*D344/100)),2)</f>
        <v>7599.91</v>
      </c>
      <c r="E340" s="12">
        <f t="shared" ref="E340:F340" si="113">ROUND((E341*(E342/100*E343/100*E344/100)),2)</f>
        <v>7599.91</v>
      </c>
      <c r="F340" s="12">
        <f t="shared" si="113"/>
        <v>7599.91</v>
      </c>
      <c r="G340" s="21" t="s">
        <v>581</v>
      </c>
    </row>
    <row r="341" spans="1:7" ht="12.75" customHeight="1">
      <c r="A341" s="23" t="s">
        <v>573</v>
      </c>
      <c r="B341" s="62" t="s">
        <v>98</v>
      </c>
      <c r="C341" s="61" t="s">
        <v>88</v>
      </c>
      <c r="D341" s="12">
        <f>D297</f>
        <v>4524.16</v>
      </c>
      <c r="E341" s="12">
        <f>D341</f>
        <v>4524.16</v>
      </c>
      <c r="F341" s="12">
        <f>D341</f>
        <v>4524.16</v>
      </c>
      <c r="G341" s="62" t="s">
        <v>0</v>
      </c>
    </row>
    <row r="342" spans="1:7" ht="12.75" customHeight="1">
      <c r="A342" s="23" t="s">
        <v>574</v>
      </c>
      <c r="B342" s="62" t="s">
        <v>100</v>
      </c>
      <c r="C342" s="61" t="s">
        <v>101</v>
      </c>
      <c r="D342" s="12">
        <f t="shared" ref="D342" si="114">D298</f>
        <v>100</v>
      </c>
      <c r="E342" s="12">
        <f t="shared" ref="E342:E344" si="115">D342</f>
        <v>100</v>
      </c>
      <c r="F342" s="12">
        <f t="shared" ref="F342:F344" si="116">D342</f>
        <v>100</v>
      </c>
      <c r="G342" s="62" t="s">
        <v>0</v>
      </c>
    </row>
    <row r="343" spans="1:7" ht="12.75" customHeight="1">
      <c r="A343" s="23" t="s">
        <v>575</v>
      </c>
      <c r="B343" s="62" t="s">
        <v>103</v>
      </c>
      <c r="C343" s="61" t="s">
        <v>101</v>
      </c>
      <c r="D343" s="12">
        <f>D299</f>
        <v>193.23954638070001</v>
      </c>
      <c r="E343" s="12">
        <f t="shared" si="115"/>
        <v>193.23954638070001</v>
      </c>
      <c r="F343" s="12">
        <f t="shared" si="116"/>
        <v>193.23954638070001</v>
      </c>
      <c r="G343" s="62" t="s">
        <v>0</v>
      </c>
    </row>
    <row r="344" spans="1:7" ht="12.75" customHeight="1">
      <c r="A344" s="23" t="s">
        <v>576</v>
      </c>
      <c r="B344" s="62" t="s">
        <v>105</v>
      </c>
      <c r="C344" s="61" t="s">
        <v>101</v>
      </c>
      <c r="D344" s="12">
        <f>D300</f>
        <v>86.930961729200007</v>
      </c>
      <c r="E344" s="12">
        <f t="shared" si="115"/>
        <v>86.930961729200007</v>
      </c>
      <c r="F344" s="12">
        <f t="shared" si="116"/>
        <v>86.930961729200007</v>
      </c>
      <c r="G344" s="62" t="s">
        <v>0</v>
      </c>
    </row>
    <row r="345" spans="1:7" ht="28.9" customHeight="1">
      <c r="A345" s="23" t="s">
        <v>577</v>
      </c>
      <c r="B345" s="62" t="s">
        <v>107</v>
      </c>
      <c r="C345" s="61" t="s">
        <v>57</v>
      </c>
      <c r="D345" s="12">
        <f>Part1_1!L38</f>
        <v>46</v>
      </c>
      <c r="E345" s="12">
        <f t="shared" ref="E345" si="117">D345</f>
        <v>46</v>
      </c>
      <c r="F345" s="12">
        <f t="shared" ref="F345" si="118">D345</f>
        <v>46</v>
      </c>
      <c r="G345" s="62" t="s">
        <v>0</v>
      </c>
    </row>
    <row r="346" spans="1:7" ht="28.9" customHeight="1">
      <c r="A346" s="23" t="s">
        <v>578</v>
      </c>
      <c r="B346" s="62" t="s">
        <v>109</v>
      </c>
      <c r="C346" s="61" t="s">
        <v>88</v>
      </c>
      <c r="D346" s="12">
        <v>112.28</v>
      </c>
      <c r="E346" s="12">
        <f>D346</f>
        <v>112.28</v>
      </c>
      <c r="F346" s="12">
        <f>D346</f>
        <v>112.28</v>
      </c>
      <c r="G346" s="62" t="s">
        <v>0</v>
      </c>
    </row>
    <row r="347" spans="1:7" ht="28.9" customHeight="1">
      <c r="A347" s="23" t="s">
        <v>579</v>
      </c>
      <c r="B347" s="62" t="s">
        <v>111</v>
      </c>
      <c r="C347" s="61" t="s">
        <v>57</v>
      </c>
      <c r="D347" s="12">
        <f>D345</f>
        <v>46</v>
      </c>
      <c r="E347" s="12">
        <f t="shared" ref="E347:F347" si="119">E345</f>
        <v>46</v>
      </c>
      <c r="F347" s="12">
        <f t="shared" si="119"/>
        <v>46</v>
      </c>
      <c r="G347" s="62" t="s">
        <v>0</v>
      </c>
    </row>
    <row r="348" spans="1:7" ht="15.75">
      <c r="A348" s="13" t="s">
        <v>583</v>
      </c>
      <c r="B348" s="18" t="str">
        <f>Part1_1!A39</f>
        <v>22889000Р69100310002002</v>
      </c>
      <c r="C348" s="15" t="s">
        <v>0</v>
      </c>
      <c r="D348" s="15" t="s">
        <v>0</v>
      </c>
      <c r="E348" s="15" t="s">
        <v>0</v>
      </c>
      <c r="F348" s="15" t="s">
        <v>0</v>
      </c>
      <c r="G348" s="15" t="s">
        <v>0</v>
      </c>
    </row>
    <row r="349" spans="1:7" ht="14.45" customHeight="1">
      <c r="A349" s="13" t="s">
        <v>584</v>
      </c>
      <c r="B349" s="6" t="s">
        <v>277</v>
      </c>
      <c r="C349" s="62" t="s">
        <v>0</v>
      </c>
      <c r="D349" s="62" t="s">
        <v>0</v>
      </c>
      <c r="E349" s="62" t="s">
        <v>0</v>
      </c>
      <c r="F349" s="62" t="s">
        <v>0</v>
      </c>
      <c r="G349" s="62" t="s">
        <v>0</v>
      </c>
    </row>
    <row r="350" spans="1:7" ht="43.35" customHeight="1">
      <c r="A350" s="22" t="s">
        <v>585</v>
      </c>
      <c r="B350" s="62" t="s">
        <v>92</v>
      </c>
      <c r="C350" s="61" t="s">
        <v>88</v>
      </c>
      <c r="D350" s="12">
        <f>D351*D356</f>
        <v>1117186.77</v>
      </c>
      <c r="E350" s="12">
        <f>D350</f>
        <v>1117186.77</v>
      </c>
      <c r="F350" s="12">
        <f>D350</f>
        <v>1117186.77</v>
      </c>
      <c r="G350" s="21" t="s">
        <v>604</v>
      </c>
    </row>
    <row r="351" spans="1:7" ht="51">
      <c r="A351" s="23" t="s">
        <v>586</v>
      </c>
      <c r="B351" s="62" t="s">
        <v>95</v>
      </c>
      <c r="C351" s="61" t="s">
        <v>88</v>
      </c>
      <c r="D351" s="12">
        <f>ROUND((D352*(D353/100*D354/100*D355/100)),2)</f>
        <v>7599.91</v>
      </c>
      <c r="E351" s="12">
        <f t="shared" ref="E351:F351" si="120">ROUND((E352*(E353/100*E354/100*E355/100)),2)</f>
        <v>7599.91</v>
      </c>
      <c r="F351" s="12">
        <f t="shared" si="120"/>
        <v>7599.91</v>
      </c>
      <c r="G351" s="21" t="s">
        <v>619</v>
      </c>
    </row>
    <row r="352" spans="1:7" ht="12.75" customHeight="1">
      <c r="A352" s="23" t="s">
        <v>587</v>
      </c>
      <c r="B352" s="62" t="s">
        <v>98</v>
      </c>
      <c r="C352" s="61" t="s">
        <v>88</v>
      </c>
      <c r="D352" s="12">
        <f>D297</f>
        <v>4524.16</v>
      </c>
      <c r="E352" s="12">
        <f>D352</f>
        <v>4524.16</v>
      </c>
      <c r="F352" s="12">
        <f>D352</f>
        <v>4524.16</v>
      </c>
      <c r="G352" s="62" t="s">
        <v>0</v>
      </c>
    </row>
    <row r="353" spans="1:7" ht="12.75" customHeight="1">
      <c r="A353" s="23" t="s">
        <v>588</v>
      </c>
      <c r="B353" s="62" t="s">
        <v>100</v>
      </c>
      <c r="C353" s="61" t="s">
        <v>101</v>
      </c>
      <c r="D353" s="12">
        <f t="shared" ref="D353" si="121">D298</f>
        <v>100</v>
      </c>
      <c r="E353" s="12">
        <f t="shared" ref="E353:E355" si="122">D353</f>
        <v>100</v>
      </c>
      <c r="F353" s="12">
        <f t="shared" ref="F353:F355" si="123">D353</f>
        <v>100</v>
      </c>
      <c r="G353" s="62" t="s">
        <v>0</v>
      </c>
    </row>
    <row r="354" spans="1:7" ht="12.75" customHeight="1">
      <c r="A354" s="23" t="s">
        <v>589</v>
      </c>
      <c r="B354" s="62" t="s">
        <v>103</v>
      </c>
      <c r="C354" s="61" t="s">
        <v>101</v>
      </c>
      <c r="D354" s="12">
        <f>D299</f>
        <v>193.23954638070001</v>
      </c>
      <c r="E354" s="12">
        <f t="shared" si="122"/>
        <v>193.23954638070001</v>
      </c>
      <c r="F354" s="12">
        <f t="shared" si="123"/>
        <v>193.23954638070001</v>
      </c>
      <c r="G354" s="62" t="s">
        <v>0</v>
      </c>
    </row>
    <row r="355" spans="1:7" ht="12.75" customHeight="1">
      <c r="A355" s="23" t="s">
        <v>590</v>
      </c>
      <c r="B355" s="62" t="s">
        <v>105</v>
      </c>
      <c r="C355" s="61" t="s">
        <v>101</v>
      </c>
      <c r="D355" s="12">
        <f>D300</f>
        <v>86.930961729200007</v>
      </c>
      <c r="E355" s="12">
        <f t="shared" si="122"/>
        <v>86.930961729200007</v>
      </c>
      <c r="F355" s="12">
        <f t="shared" si="123"/>
        <v>86.930961729200007</v>
      </c>
      <c r="G355" s="62" t="s">
        <v>0</v>
      </c>
    </row>
    <row r="356" spans="1:7" ht="28.9" customHeight="1">
      <c r="A356" s="23" t="s">
        <v>591</v>
      </c>
      <c r="B356" s="62" t="s">
        <v>107</v>
      </c>
      <c r="C356" s="61" t="s">
        <v>57</v>
      </c>
      <c r="D356" s="12">
        <f>Part1_1!K39</f>
        <v>147</v>
      </c>
      <c r="E356" s="12">
        <f>D356</f>
        <v>147</v>
      </c>
      <c r="F356" s="12">
        <f>D356</f>
        <v>147</v>
      </c>
      <c r="G356" s="62" t="s">
        <v>0</v>
      </c>
    </row>
    <row r="357" spans="1:7" ht="28.9" customHeight="1">
      <c r="A357" s="23" t="s">
        <v>592</v>
      </c>
      <c r="B357" s="62" t="s">
        <v>109</v>
      </c>
      <c r="C357" s="61" t="s">
        <v>88</v>
      </c>
      <c r="D357" s="12" t="s">
        <v>0</v>
      </c>
      <c r="E357" s="12" t="s">
        <v>0</v>
      </c>
      <c r="F357" s="12" t="s">
        <v>0</v>
      </c>
      <c r="G357" s="62" t="s">
        <v>0</v>
      </c>
    </row>
    <row r="358" spans="1:7" ht="28.9" customHeight="1">
      <c r="A358" s="23" t="s">
        <v>593</v>
      </c>
      <c r="B358" s="62" t="s">
        <v>111</v>
      </c>
      <c r="C358" s="61" t="s">
        <v>57</v>
      </c>
      <c r="D358" s="12" t="s">
        <v>0</v>
      </c>
      <c r="E358" s="12" t="s">
        <v>0</v>
      </c>
      <c r="F358" s="12" t="s">
        <v>0</v>
      </c>
      <c r="G358" s="62" t="s">
        <v>0</v>
      </c>
    </row>
    <row r="359" spans="1:7" ht="15.75">
      <c r="A359" s="13" t="s">
        <v>594</v>
      </c>
      <c r="B359" s="18" t="str">
        <f>Part1_1!A40</f>
        <v>22889000Р69101010001002</v>
      </c>
      <c r="C359" s="15" t="s">
        <v>0</v>
      </c>
      <c r="D359" s="15" t="s">
        <v>0</v>
      </c>
      <c r="E359" s="15" t="s">
        <v>0</v>
      </c>
      <c r="F359" s="15" t="s">
        <v>0</v>
      </c>
      <c r="G359" s="15" t="s">
        <v>0</v>
      </c>
    </row>
    <row r="360" spans="1:7" ht="14.45" customHeight="1">
      <c r="A360" s="13" t="s">
        <v>595</v>
      </c>
      <c r="B360" s="6" t="s">
        <v>277</v>
      </c>
      <c r="C360" s="62" t="s">
        <v>0</v>
      </c>
      <c r="D360" s="62" t="s">
        <v>0</v>
      </c>
      <c r="E360" s="62" t="s">
        <v>0</v>
      </c>
      <c r="F360" s="62" t="s">
        <v>0</v>
      </c>
      <c r="G360" s="62" t="s">
        <v>0</v>
      </c>
    </row>
    <row r="361" spans="1:7" ht="43.35" customHeight="1">
      <c r="A361" s="22" t="s">
        <v>596</v>
      </c>
      <c r="B361" s="62" t="s">
        <v>92</v>
      </c>
      <c r="C361" s="61" t="s">
        <v>88</v>
      </c>
      <c r="D361" s="12">
        <f>D362*D367-D368*D369</f>
        <v>2545794.1999999997</v>
      </c>
      <c r="E361" s="12">
        <f>D361</f>
        <v>2545794.1999999997</v>
      </c>
      <c r="F361" s="12">
        <f>D361</f>
        <v>2545794.1999999997</v>
      </c>
      <c r="G361" s="21" t="s">
        <v>605</v>
      </c>
    </row>
    <row r="362" spans="1:7" ht="51">
      <c r="A362" s="23" t="s">
        <v>597</v>
      </c>
      <c r="B362" s="62" t="s">
        <v>95</v>
      </c>
      <c r="C362" s="61" t="s">
        <v>88</v>
      </c>
      <c r="D362" s="12">
        <f>ROUND((D363*(D364/100*D365/100*D366/100)),2)</f>
        <v>7599.91</v>
      </c>
      <c r="E362" s="12">
        <f t="shared" ref="E362:F362" si="124">ROUND((E363*(E364/100*E365/100*E366/100)),2)</f>
        <v>7599.91</v>
      </c>
      <c r="F362" s="12">
        <f t="shared" si="124"/>
        <v>7599.91</v>
      </c>
      <c r="G362" s="21" t="s">
        <v>606</v>
      </c>
    </row>
    <row r="363" spans="1:7" ht="12.75" customHeight="1">
      <c r="A363" s="23" t="s">
        <v>598</v>
      </c>
      <c r="B363" s="62" t="s">
        <v>98</v>
      </c>
      <c r="C363" s="61" t="s">
        <v>88</v>
      </c>
      <c r="D363" s="12">
        <f>D297</f>
        <v>4524.16</v>
      </c>
      <c r="E363" s="12">
        <f>D363</f>
        <v>4524.16</v>
      </c>
      <c r="F363" s="12">
        <f>D363</f>
        <v>4524.16</v>
      </c>
      <c r="G363" s="62" t="s">
        <v>0</v>
      </c>
    </row>
    <row r="364" spans="1:7" ht="12.75" customHeight="1">
      <c r="A364" s="23" t="s">
        <v>599</v>
      </c>
      <c r="B364" s="62" t="s">
        <v>100</v>
      </c>
      <c r="C364" s="61" t="s">
        <v>101</v>
      </c>
      <c r="D364" s="12">
        <f t="shared" ref="D364:D366" si="125">D298</f>
        <v>100</v>
      </c>
      <c r="E364" s="12">
        <f t="shared" ref="E364:E367" si="126">D364</f>
        <v>100</v>
      </c>
      <c r="F364" s="12">
        <f t="shared" ref="F364:F367" si="127">D364</f>
        <v>100</v>
      </c>
      <c r="G364" s="62" t="s">
        <v>0</v>
      </c>
    </row>
    <row r="365" spans="1:7" ht="12.75" customHeight="1">
      <c r="A365" s="23" t="s">
        <v>600</v>
      </c>
      <c r="B365" s="62" t="s">
        <v>103</v>
      </c>
      <c r="C365" s="61" t="s">
        <v>101</v>
      </c>
      <c r="D365" s="12">
        <f t="shared" si="125"/>
        <v>193.23954638070001</v>
      </c>
      <c r="E365" s="12">
        <f t="shared" si="126"/>
        <v>193.23954638070001</v>
      </c>
      <c r="F365" s="12">
        <f t="shared" si="127"/>
        <v>193.23954638070001</v>
      </c>
      <c r="G365" s="62" t="s">
        <v>0</v>
      </c>
    </row>
    <row r="366" spans="1:7" ht="12.75" customHeight="1">
      <c r="A366" s="23" t="s">
        <v>601</v>
      </c>
      <c r="B366" s="62" t="s">
        <v>105</v>
      </c>
      <c r="C366" s="61" t="s">
        <v>101</v>
      </c>
      <c r="D366" s="12">
        <f t="shared" si="125"/>
        <v>86.930961729200007</v>
      </c>
      <c r="E366" s="12">
        <f t="shared" si="126"/>
        <v>86.930961729200007</v>
      </c>
      <c r="F366" s="12">
        <f t="shared" si="127"/>
        <v>86.930961729200007</v>
      </c>
      <c r="G366" s="62" t="s">
        <v>0</v>
      </c>
    </row>
    <row r="367" spans="1:7" ht="28.9" customHeight="1">
      <c r="A367" s="23" t="s">
        <v>602</v>
      </c>
      <c r="B367" s="62" t="s">
        <v>107</v>
      </c>
      <c r="C367" s="61" t="s">
        <v>57</v>
      </c>
      <c r="D367" s="12">
        <f>Part1_1!L40</f>
        <v>340</v>
      </c>
      <c r="E367" s="12">
        <f t="shared" si="126"/>
        <v>340</v>
      </c>
      <c r="F367" s="12">
        <f t="shared" si="127"/>
        <v>340</v>
      </c>
      <c r="G367" s="62" t="s">
        <v>0</v>
      </c>
    </row>
    <row r="368" spans="1:7" ht="28.9" customHeight="1">
      <c r="A368" s="23" t="s">
        <v>603</v>
      </c>
      <c r="B368" s="62" t="s">
        <v>109</v>
      </c>
      <c r="C368" s="61" t="s">
        <v>88</v>
      </c>
      <c r="D368" s="12">
        <f>D346</f>
        <v>112.28</v>
      </c>
      <c r="E368" s="12">
        <f>D368</f>
        <v>112.28</v>
      </c>
      <c r="F368" s="12">
        <f>D368</f>
        <v>112.28</v>
      </c>
      <c r="G368" s="62" t="s">
        <v>0</v>
      </c>
    </row>
    <row r="369" spans="1:7" ht="28.9" customHeight="1">
      <c r="A369" s="23" t="s">
        <v>620</v>
      </c>
      <c r="B369" s="62" t="s">
        <v>111</v>
      </c>
      <c r="C369" s="61" t="s">
        <v>57</v>
      </c>
      <c r="D369" s="12">
        <f>D367</f>
        <v>340</v>
      </c>
      <c r="E369" s="12">
        <f t="shared" ref="E369:F369" si="128">E367</f>
        <v>340</v>
      </c>
      <c r="F369" s="12">
        <f t="shared" si="128"/>
        <v>340</v>
      </c>
      <c r="G369" s="62" t="s">
        <v>0</v>
      </c>
    </row>
    <row r="370" spans="1:7" ht="28.9" customHeight="1">
      <c r="A370" s="61" t="s">
        <v>35</v>
      </c>
      <c r="B370" s="62" t="s">
        <v>151</v>
      </c>
      <c r="C370" s="61" t="s">
        <v>88</v>
      </c>
      <c r="D370" s="12">
        <v>3924693.3200000008</v>
      </c>
      <c r="E370" s="12">
        <f>D370</f>
        <v>3924693.3200000008</v>
      </c>
      <c r="F370" s="12">
        <f>D370</f>
        <v>3924693.3200000008</v>
      </c>
      <c r="G370" s="62" t="s">
        <v>0</v>
      </c>
    </row>
    <row r="371" spans="1:7" ht="12.75" customHeight="1">
      <c r="A371" s="61" t="s">
        <v>36</v>
      </c>
      <c r="B371" s="62" t="s">
        <v>152</v>
      </c>
      <c r="C371" s="61" t="s">
        <v>101</v>
      </c>
      <c r="D371" s="16">
        <v>100</v>
      </c>
      <c r="E371" s="12">
        <f>D371</f>
        <v>100</v>
      </c>
      <c r="F371" s="12">
        <f>D371</f>
        <v>100</v>
      </c>
      <c r="G371" s="62" t="s">
        <v>0</v>
      </c>
    </row>
    <row r="372" spans="1:7" ht="12.75" customHeight="1">
      <c r="A372" s="61" t="s">
        <v>37</v>
      </c>
      <c r="B372" s="62" t="s">
        <v>153</v>
      </c>
      <c r="C372" s="61" t="s">
        <v>88</v>
      </c>
      <c r="D372" s="12">
        <f>D370+D6</f>
        <v>77882000</v>
      </c>
      <c r="E372" s="12">
        <f>E370+E6</f>
        <v>77882000</v>
      </c>
      <c r="F372" s="12">
        <f>F370+F6</f>
        <v>77882000</v>
      </c>
      <c r="G372" s="62" t="s">
        <v>154</v>
      </c>
    </row>
    <row r="374" spans="1:7">
      <c r="D374">
        <v>77882000</v>
      </c>
    </row>
    <row r="376" spans="1:7">
      <c r="D376">
        <f>D374-D372</f>
        <v>0</v>
      </c>
    </row>
    <row r="377" spans="1:7">
      <c r="E377" s="47"/>
    </row>
    <row r="378" spans="1:7">
      <c r="C378" s="5"/>
    </row>
    <row r="379" spans="1:7">
      <c r="C379" s="5"/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D21" sqref="D21"/>
    </sheetView>
  </sheetViews>
  <sheetFormatPr defaultRowHeight="12.75"/>
  <cols>
    <col min="1" max="1" width="9" customWidth="1"/>
    <col min="2" max="2" width="90" customWidth="1"/>
    <col min="3" max="3" width="67" customWidth="1"/>
  </cols>
  <sheetData>
    <row r="1" spans="1:3">
      <c r="A1" s="5" t="s">
        <v>0</v>
      </c>
    </row>
    <row r="2" spans="1:3" ht="33" customHeight="1">
      <c r="A2" s="73" t="s">
        <v>155</v>
      </c>
      <c r="B2" s="73"/>
      <c r="C2" s="73"/>
    </row>
    <row r="3" spans="1:3" ht="11.45" customHeight="1">
      <c r="A3" s="64" t="s">
        <v>0</v>
      </c>
      <c r="B3" s="64"/>
      <c r="C3" s="64"/>
    </row>
    <row r="4" spans="1:3" ht="21.6" customHeight="1">
      <c r="A4" s="64" t="s">
        <v>156</v>
      </c>
      <c r="B4" s="64"/>
      <c r="C4" s="64"/>
    </row>
    <row r="5" spans="1:3" ht="21.6" customHeight="1">
      <c r="A5" s="10" t="s">
        <v>80</v>
      </c>
      <c r="B5" s="10" t="s">
        <v>157</v>
      </c>
      <c r="C5" s="10" t="s">
        <v>158</v>
      </c>
    </row>
    <row r="6" spans="1:3" ht="12.75" customHeight="1">
      <c r="A6" s="10" t="s">
        <v>34</v>
      </c>
      <c r="B6" s="11" t="s">
        <v>159</v>
      </c>
      <c r="C6" s="11" t="s">
        <v>160</v>
      </c>
    </row>
    <row r="7" spans="1:3" ht="12.75" customHeight="1">
      <c r="A7" s="10" t="s">
        <v>35</v>
      </c>
      <c r="B7" s="11" t="s">
        <v>161</v>
      </c>
      <c r="C7" s="11" t="s">
        <v>162</v>
      </c>
    </row>
    <row r="8" spans="1:3" ht="11.45" customHeight="1">
      <c r="A8" s="64" t="s">
        <v>0</v>
      </c>
      <c r="B8" s="64"/>
      <c r="C8" s="64"/>
    </row>
    <row r="9" spans="1:3" ht="21.6" customHeight="1">
      <c r="A9" s="80" t="s">
        <v>163</v>
      </c>
      <c r="B9" s="80"/>
      <c r="C9" s="80"/>
    </row>
    <row r="10" spans="1:3" ht="12.75" customHeight="1">
      <c r="A10" s="10" t="s">
        <v>34</v>
      </c>
      <c r="B10" s="81" t="s">
        <v>164</v>
      </c>
      <c r="C10" s="81"/>
    </row>
    <row r="11" spans="1:3" ht="12.75" customHeight="1">
      <c r="A11" s="10" t="s">
        <v>35</v>
      </c>
      <c r="B11" s="81" t="s">
        <v>165</v>
      </c>
      <c r="C11" s="81"/>
    </row>
    <row r="12" spans="1:3" ht="11.45" customHeight="1">
      <c r="A12" s="64" t="s">
        <v>0</v>
      </c>
      <c r="B12" s="64"/>
      <c r="C12" s="64"/>
    </row>
    <row r="13" spans="1:3" ht="21.6" customHeight="1">
      <c r="A13" s="80" t="s">
        <v>166</v>
      </c>
      <c r="B13" s="80"/>
      <c r="C13" s="80"/>
    </row>
    <row r="14" spans="1:3" ht="12.75" customHeight="1">
      <c r="A14" s="10" t="s">
        <v>34</v>
      </c>
      <c r="B14" s="81" t="s">
        <v>167</v>
      </c>
      <c r="C14" s="81"/>
    </row>
    <row r="15" spans="1:3" ht="11.45" customHeight="1">
      <c r="A15" s="64" t="s">
        <v>0</v>
      </c>
      <c r="B15" s="64"/>
      <c r="C15" s="64"/>
    </row>
    <row r="16" spans="1:3" ht="29.45" customHeight="1">
      <c r="A16" s="73" t="s">
        <v>168</v>
      </c>
      <c r="B16" s="73"/>
      <c r="C16" s="73"/>
    </row>
    <row r="17" spans="1:3" ht="10.35" customHeight="1">
      <c r="A17" s="78" t="s">
        <v>0</v>
      </c>
      <c r="B17" s="78"/>
      <c r="C17" s="78"/>
    </row>
    <row r="18" spans="1:3" ht="28.9" customHeight="1">
      <c r="A18" s="10" t="s">
        <v>80</v>
      </c>
      <c r="B18" s="10" t="s">
        <v>169</v>
      </c>
      <c r="C18" s="10" t="s">
        <v>170</v>
      </c>
    </row>
    <row r="19" spans="1:3" ht="12.75" customHeight="1">
      <c r="A19" s="10" t="s">
        <v>34</v>
      </c>
      <c r="B19" s="11" t="s">
        <v>171</v>
      </c>
      <c r="C19" s="11" t="s">
        <v>0</v>
      </c>
    </row>
    <row r="20" spans="1:3" ht="12.75" customHeight="1">
      <c r="A20" s="10" t="s">
        <v>35</v>
      </c>
      <c r="B20" s="11" t="s">
        <v>172</v>
      </c>
      <c r="C20" s="11" t="s">
        <v>0</v>
      </c>
    </row>
    <row r="21" spans="1:3" ht="28.9" customHeight="1">
      <c r="A21" s="10" t="s">
        <v>36</v>
      </c>
      <c r="B21" s="11" t="s">
        <v>173</v>
      </c>
      <c r="C21" s="11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2023-12-04T07:42:45Z</dcterms:modified>
</cp:coreProperties>
</file>